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2" documentId="13_ncr:1_{1C8C1B53-D5D8-4F56-BC52-E46B2935D374}" xr6:coauthVersionLast="47" xr6:coauthVersionMax="47" xr10:uidLastSave="{14F564B0-4C6E-431E-8020-42E7990895B7}"/>
  <bookViews>
    <workbookView xWindow="-120" yWindow="-120" windowWidth="29040" windowHeight="15720" tabRatio="940" xr2:uid="{00000000-000D-0000-FFFF-FFFF00000000}"/>
  </bookViews>
  <sheets>
    <sheet name="&lt;見本&gt;報告書(車)" sheetId="23" r:id="rId1"/>
    <sheet name="&lt;見本&gt;行程表及び旅費積算書(車)" sheetId="24" r:id="rId2"/>
    <sheet name="報告書(車)" sheetId="25" r:id="rId3"/>
    <sheet name="A(車)" sheetId="26" r:id="rId4"/>
    <sheet name="B(車) " sheetId="29" r:id="rId5"/>
    <sheet name="C(車)" sheetId="30" r:id="rId6"/>
    <sheet name="D(車)" sheetId="34" r:id="rId7"/>
    <sheet name="E(車)" sheetId="35" r:id="rId8"/>
    <sheet name="確約書 " sheetId="32" r:id="rId9"/>
    <sheet name="確約書 (個人所有の自家用車を用いた場合)" sheetId="33" r:id="rId10"/>
    <sheet name="(参考)宿泊費等" sheetId="4" r:id="rId11"/>
  </sheets>
  <definedNames>
    <definedName name="_xlnm.Print_Area" localSheetId="1">'&lt;見本&gt;行程表及び旅費積算書(車)'!$A$1:$U$25</definedName>
    <definedName name="_xlnm.Print_Area" localSheetId="0">'&lt;見本&gt;報告書(車)'!$A$1:$AI$43</definedName>
    <definedName name="_xlnm.Print_Area" localSheetId="3">'A(車)'!$A$1:$U$49</definedName>
    <definedName name="_xlnm.Print_Area" localSheetId="4">'B(車) '!$A$1:$U$49</definedName>
    <definedName name="_xlnm.Print_Area" localSheetId="5">'C(車)'!$A$1:$U$49</definedName>
    <definedName name="_xlnm.Print_Area" localSheetId="6">'D(車)'!$A$1:$U$49</definedName>
    <definedName name="_xlnm.Print_Area" localSheetId="7">'E(車)'!$A$1:$U$49</definedName>
    <definedName name="_xlnm.Print_Area" localSheetId="2">'報告書(車)'!$A$1:$AI$43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35" l="1"/>
  <c r="N1" i="34"/>
  <c r="N1" i="30"/>
  <c r="N1" i="29"/>
  <c r="N1" i="26"/>
  <c r="Q1" i="24"/>
  <c r="R4" i="24"/>
  <c r="M4" i="24"/>
  <c r="N13" i="24"/>
  <c r="J11" i="24"/>
  <c r="L11" i="24"/>
  <c r="N11" i="24"/>
  <c r="P11" i="24"/>
  <c r="Q11" i="24"/>
  <c r="S11" i="24"/>
  <c r="U11" i="24"/>
  <c r="B5" i="30"/>
  <c r="B4" i="30"/>
  <c r="B5" i="29"/>
  <c r="B4" i="29"/>
  <c r="N20" i="35"/>
  <c r="L20" i="35"/>
  <c r="J20" i="35"/>
  <c r="S19" i="35"/>
  <c r="Q19" i="35"/>
  <c r="M19" i="35"/>
  <c r="R19" i="35" s="1"/>
  <c r="S18" i="35"/>
  <c r="Q18" i="35"/>
  <c r="O18" i="35"/>
  <c r="T18" i="35" s="1"/>
  <c r="U18" i="35" s="1"/>
  <c r="M18" i="35"/>
  <c r="R18" i="35" s="1"/>
  <c r="S17" i="35"/>
  <c r="Q17" i="35"/>
  <c r="O17" i="35"/>
  <c r="P17" i="35" s="1"/>
  <c r="M17" i="35"/>
  <c r="R17" i="35" s="1"/>
  <c r="S16" i="35"/>
  <c r="R16" i="35"/>
  <c r="Q16" i="35"/>
  <c r="M16" i="35"/>
  <c r="O16" i="35" s="1"/>
  <c r="S15" i="35"/>
  <c r="Q15" i="35"/>
  <c r="O15" i="35"/>
  <c r="T15" i="35" s="1"/>
  <c r="U15" i="35" s="1"/>
  <c r="M15" i="35"/>
  <c r="R15" i="35" s="1"/>
  <c r="S14" i="35"/>
  <c r="Q14" i="35"/>
  <c r="O14" i="35"/>
  <c r="P14" i="35" s="1"/>
  <c r="M14" i="35"/>
  <c r="R14" i="35" s="1"/>
  <c r="S13" i="35"/>
  <c r="R13" i="35"/>
  <c r="Q13" i="35"/>
  <c r="M13" i="35"/>
  <c r="O13" i="35" s="1"/>
  <c r="S12" i="35"/>
  <c r="Q12" i="35"/>
  <c r="O12" i="35"/>
  <c r="T12" i="35" s="1"/>
  <c r="U12" i="35" s="1"/>
  <c r="M12" i="35"/>
  <c r="R12" i="35" s="1"/>
  <c r="S11" i="35"/>
  <c r="Q11" i="35"/>
  <c r="O11" i="35"/>
  <c r="P11" i="35" s="1"/>
  <c r="M11" i="35"/>
  <c r="R11" i="35" s="1"/>
  <c r="S10" i="35"/>
  <c r="R10" i="35"/>
  <c r="Q10" i="35"/>
  <c r="M10" i="35"/>
  <c r="O10" i="35" s="1"/>
  <c r="S9" i="35"/>
  <c r="Q9" i="35"/>
  <c r="O9" i="35"/>
  <c r="T9" i="35" s="1"/>
  <c r="U9" i="35" s="1"/>
  <c r="M9" i="35"/>
  <c r="R9" i="35" s="1"/>
  <c r="S8" i="35"/>
  <c r="S20" i="35" s="1"/>
  <c r="Q8" i="35"/>
  <c r="Q20" i="35" s="1"/>
  <c r="O8" i="35"/>
  <c r="P8" i="35" s="1"/>
  <c r="M8" i="35"/>
  <c r="R8" i="35" s="1"/>
  <c r="B5" i="35"/>
  <c r="M4" i="35"/>
  <c r="B4" i="35"/>
  <c r="N20" i="34"/>
  <c r="L20" i="34"/>
  <c r="J20" i="34"/>
  <c r="S19" i="34"/>
  <c r="Q19" i="34"/>
  <c r="M19" i="34"/>
  <c r="R19" i="34" s="1"/>
  <c r="S18" i="34"/>
  <c r="Q18" i="34"/>
  <c r="O18" i="34"/>
  <c r="T18" i="34" s="1"/>
  <c r="U18" i="34" s="1"/>
  <c r="M18" i="34"/>
  <c r="R18" i="34" s="1"/>
  <c r="S17" i="34"/>
  <c r="R17" i="34"/>
  <c r="Q17" i="34"/>
  <c r="O17" i="34"/>
  <c r="P17" i="34" s="1"/>
  <c r="M17" i="34"/>
  <c r="S16" i="34"/>
  <c r="R16" i="34"/>
  <c r="Q16" i="34"/>
  <c r="M16" i="34"/>
  <c r="O16" i="34" s="1"/>
  <c r="S15" i="34"/>
  <c r="Q15" i="34"/>
  <c r="O15" i="34"/>
  <c r="T15" i="34" s="1"/>
  <c r="U15" i="34" s="1"/>
  <c r="M15" i="34"/>
  <c r="R15" i="34" s="1"/>
  <c r="S14" i="34"/>
  <c r="R14" i="34"/>
  <c r="Q14" i="34"/>
  <c r="O14" i="34"/>
  <c r="P14" i="34" s="1"/>
  <c r="M14" i="34"/>
  <c r="S13" i="34"/>
  <c r="R13" i="34"/>
  <c r="Q13" i="34"/>
  <c r="M13" i="34"/>
  <c r="O13" i="34" s="1"/>
  <c r="S12" i="34"/>
  <c r="Q12" i="34"/>
  <c r="O12" i="34"/>
  <c r="T12" i="34" s="1"/>
  <c r="U12" i="34" s="1"/>
  <c r="M12" i="34"/>
  <c r="R12" i="34" s="1"/>
  <c r="S11" i="34"/>
  <c r="R11" i="34"/>
  <c r="Q11" i="34"/>
  <c r="O11" i="34"/>
  <c r="P11" i="34" s="1"/>
  <c r="M11" i="34"/>
  <c r="S10" i="34"/>
  <c r="R10" i="34"/>
  <c r="Q10" i="34"/>
  <c r="M10" i="34"/>
  <c r="O10" i="34" s="1"/>
  <c r="S9" i="34"/>
  <c r="Q9" i="34"/>
  <c r="O9" i="34"/>
  <c r="T9" i="34" s="1"/>
  <c r="U9" i="34" s="1"/>
  <c r="M9" i="34"/>
  <c r="R9" i="34" s="1"/>
  <c r="S8" i="34"/>
  <c r="R8" i="34"/>
  <c r="Q8" i="34"/>
  <c r="Q20" i="34" s="1"/>
  <c r="O8" i="34"/>
  <c r="P8" i="34" s="1"/>
  <c r="M8" i="34"/>
  <c r="B5" i="34"/>
  <c r="M4" i="34"/>
  <c r="B4" i="34"/>
  <c r="J20" i="26"/>
  <c r="U13" i="33"/>
  <c r="U12" i="33"/>
  <c r="U11" i="33"/>
  <c r="U13" i="32"/>
  <c r="U12" i="32"/>
  <c r="U11" i="32"/>
  <c r="S20" i="34" l="1"/>
  <c r="P10" i="35"/>
  <c r="T10" i="35"/>
  <c r="U10" i="35" s="1"/>
  <c r="P13" i="35"/>
  <c r="T13" i="35"/>
  <c r="U13" i="35" s="1"/>
  <c r="P16" i="35"/>
  <c r="T16" i="35"/>
  <c r="U16" i="35" s="1"/>
  <c r="R4" i="35"/>
  <c r="P9" i="35"/>
  <c r="P12" i="35"/>
  <c r="P15" i="35"/>
  <c r="P18" i="35"/>
  <c r="O19" i="35"/>
  <c r="T8" i="35"/>
  <c r="U8" i="35" s="1"/>
  <c r="T11" i="35"/>
  <c r="U11" i="35" s="1"/>
  <c r="T14" i="35"/>
  <c r="U14" i="35" s="1"/>
  <c r="T17" i="35"/>
  <c r="U17" i="35" s="1"/>
  <c r="P10" i="34"/>
  <c r="T10" i="34"/>
  <c r="U10" i="34" s="1"/>
  <c r="P13" i="34"/>
  <c r="T13" i="34"/>
  <c r="U13" i="34" s="1"/>
  <c r="P16" i="34"/>
  <c r="T16" i="34"/>
  <c r="U16" i="34" s="1"/>
  <c r="R4" i="34"/>
  <c r="P9" i="34"/>
  <c r="P12" i="34"/>
  <c r="P15" i="34"/>
  <c r="P18" i="34"/>
  <c r="O19" i="34"/>
  <c r="T8" i="34"/>
  <c r="U8" i="34" s="1"/>
  <c r="T11" i="34"/>
  <c r="U11" i="34" s="1"/>
  <c r="T14" i="34"/>
  <c r="U14" i="34" s="1"/>
  <c r="T17" i="34"/>
  <c r="U17" i="34" s="1"/>
  <c r="M8" i="26"/>
  <c r="S10" i="26"/>
  <c r="S11" i="26"/>
  <c r="S12" i="26"/>
  <c r="S13" i="26"/>
  <c r="S14" i="26"/>
  <c r="S15" i="26"/>
  <c r="S16" i="26"/>
  <c r="S17" i="26"/>
  <c r="S18" i="26"/>
  <c r="S19" i="26"/>
  <c r="S9" i="29"/>
  <c r="S10" i="29"/>
  <c r="S11" i="29"/>
  <c r="S12" i="29"/>
  <c r="S13" i="29"/>
  <c r="S14" i="29"/>
  <c r="S15" i="29"/>
  <c r="S16" i="29"/>
  <c r="S17" i="29"/>
  <c r="S18" i="29"/>
  <c r="S19" i="29"/>
  <c r="S9" i="30"/>
  <c r="S10" i="30"/>
  <c r="S11" i="30"/>
  <c r="S12" i="30"/>
  <c r="S13" i="30"/>
  <c r="S14" i="30"/>
  <c r="S15" i="30"/>
  <c r="S16" i="30"/>
  <c r="S17" i="30"/>
  <c r="S18" i="30"/>
  <c r="S19" i="30"/>
  <c r="S8" i="30"/>
  <c r="N20" i="26"/>
  <c r="L20" i="26"/>
  <c r="M4" i="26"/>
  <c r="P19" i="35" l="1"/>
  <c r="P20" i="35" s="1"/>
  <c r="N22" i="35" s="1"/>
  <c r="T19" i="35"/>
  <c r="U19" i="35" s="1"/>
  <c r="U20" i="35" s="1"/>
  <c r="S22" i="35" s="1"/>
  <c r="U20" i="34"/>
  <c r="S22" i="34" s="1"/>
  <c r="P19" i="34"/>
  <c r="P20" i="34" s="1"/>
  <c r="N22" i="34" s="1"/>
  <c r="T19" i="34"/>
  <c r="U19" i="34" s="1"/>
  <c r="B4" i="24"/>
  <c r="B5" i="24"/>
  <c r="S10" i="24"/>
  <c r="R10" i="24"/>
  <c r="Q10" i="24"/>
  <c r="M10" i="24"/>
  <c r="O10" i="24" s="1"/>
  <c r="T10" i="24" s="1"/>
  <c r="U10" i="24" s="1"/>
  <c r="Q9" i="24"/>
  <c r="M9" i="24"/>
  <c r="O9" i="24" s="1"/>
  <c r="T9" i="24" s="1"/>
  <c r="U9" i="24" s="1"/>
  <c r="S8" i="24"/>
  <c r="Q8" i="24"/>
  <c r="M8" i="24"/>
  <c r="R8" i="24" s="1"/>
  <c r="S13" i="24"/>
  <c r="B4" i="26"/>
  <c r="B5" i="26"/>
  <c r="N20" i="30"/>
  <c r="L20" i="30"/>
  <c r="J20" i="30"/>
  <c r="M4" i="30" s="1"/>
  <c r="Q19" i="30"/>
  <c r="M19" i="30"/>
  <c r="R19" i="30" s="1"/>
  <c r="Q18" i="30"/>
  <c r="M18" i="30"/>
  <c r="R18" i="30" s="1"/>
  <c r="Q17" i="30"/>
  <c r="M17" i="30"/>
  <c r="O17" i="30" s="1"/>
  <c r="Q16" i="30"/>
  <c r="M16" i="30"/>
  <c r="O16" i="30" s="1"/>
  <c r="Q15" i="30"/>
  <c r="M15" i="30"/>
  <c r="O15" i="30" s="1"/>
  <c r="Q14" i="30"/>
  <c r="M14" i="30"/>
  <c r="R14" i="30" s="1"/>
  <c r="Q13" i="30"/>
  <c r="M13" i="30"/>
  <c r="O13" i="30" s="1"/>
  <c r="Q12" i="30"/>
  <c r="M12" i="30"/>
  <c r="O12" i="30" s="1"/>
  <c r="Q11" i="30"/>
  <c r="M11" i="30"/>
  <c r="O11" i="30" s="1"/>
  <c r="Q10" i="30"/>
  <c r="M10" i="30"/>
  <c r="R10" i="30" s="1"/>
  <c r="Q9" i="30"/>
  <c r="M9" i="30"/>
  <c r="O9" i="30" s="1"/>
  <c r="Q8" i="30"/>
  <c r="M8" i="30"/>
  <c r="O8" i="30" s="1"/>
  <c r="P8" i="30" s="1"/>
  <c r="N20" i="29"/>
  <c r="L20" i="29"/>
  <c r="J20" i="29"/>
  <c r="M4" i="29" s="1"/>
  <c r="Q19" i="29"/>
  <c r="M19" i="29"/>
  <c r="O19" i="29" s="1"/>
  <c r="Q18" i="29"/>
  <c r="M18" i="29"/>
  <c r="R18" i="29" s="1"/>
  <c r="Q17" i="29"/>
  <c r="M17" i="29"/>
  <c r="O17" i="29" s="1"/>
  <c r="Q16" i="29"/>
  <c r="M16" i="29"/>
  <c r="O16" i="29" s="1"/>
  <c r="Q15" i="29"/>
  <c r="M15" i="29"/>
  <c r="O15" i="29" s="1"/>
  <c r="Q14" i="29"/>
  <c r="M14" i="29"/>
  <c r="R14" i="29" s="1"/>
  <c r="Q13" i="29"/>
  <c r="M13" i="29"/>
  <c r="O13" i="29" s="1"/>
  <c r="Q12" i="29"/>
  <c r="M12" i="29"/>
  <c r="O12" i="29" s="1"/>
  <c r="Q11" i="29"/>
  <c r="M11" i="29"/>
  <c r="R11" i="29" s="1"/>
  <c r="Q10" i="29"/>
  <c r="M10" i="29"/>
  <c r="R10" i="29" s="1"/>
  <c r="Q9" i="29"/>
  <c r="M9" i="29"/>
  <c r="O9" i="29" s="1"/>
  <c r="Q8" i="29"/>
  <c r="M8" i="29"/>
  <c r="O8" i="29" s="1"/>
  <c r="P8" i="29" s="1"/>
  <c r="S23" i="35" l="1"/>
  <c r="S23" i="34"/>
  <c r="T12" i="30"/>
  <c r="U12" i="30" s="1"/>
  <c r="P12" i="30"/>
  <c r="T16" i="30"/>
  <c r="U16" i="30" s="1"/>
  <c r="P16" i="30"/>
  <c r="T9" i="30"/>
  <c r="U9" i="30" s="1"/>
  <c r="P9" i="30"/>
  <c r="T11" i="30"/>
  <c r="U11" i="30" s="1"/>
  <c r="P11" i="30"/>
  <c r="T17" i="30"/>
  <c r="U17" i="30" s="1"/>
  <c r="P17" i="30"/>
  <c r="T13" i="30"/>
  <c r="U13" i="30" s="1"/>
  <c r="P13" i="30"/>
  <c r="T15" i="30"/>
  <c r="U15" i="30" s="1"/>
  <c r="P15" i="30"/>
  <c r="T9" i="29"/>
  <c r="U9" i="29" s="1"/>
  <c r="P9" i="29"/>
  <c r="T13" i="29"/>
  <c r="P13" i="29"/>
  <c r="T15" i="29"/>
  <c r="U15" i="29" s="1"/>
  <c r="P15" i="29"/>
  <c r="T19" i="29"/>
  <c r="U19" i="29" s="1"/>
  <c r="P19" i="29"/>
  <c r="T12" i="29"/>
  <c r="U12" i="29" s="1"/>
  <c r="P12" i="29"/>
  <c r="T16" i="29"/>
  <c r="U16" i="29" s="1"/>
  <c r="P16" i="29"/>
  <c r="T17" i="29"/>
  <c r="U17" i="29" s="1"/>
  <c r="P17" i="29"/>
  <c r="R13" i="29"/>
  <c r="R19" i="29"/>
  <c r="U13" i="29"/>
  <c r="R15" i="29"/>
  <c r="R17" i="29"/>
  <c r="R9" i="29"/>
  <c r="O11" i="29"/>
  <c r="R4" i="30"/>
  <c r="R9" i="30"/>
  <c r="Q20" i="29"/>
  <c r="R4" i="29"/>
  <c r="R9" i="24"/>
  <c r="S9" i="24" s="1"/>
  <c r="O8" i="24"/>
  <c r="T8" i="24" s="1"/>
  <c r="U8" i="24" s="1"/>
  <c r="R8" i="30"/>
  <c r="R15" i="30"/>
  <c r="R16" i="30"/>
  <c r="R17" i="30"/>
  <c r="Q20" i="30"/>
  <c r="R11" i="30"/>
  <c r="R12" i="30"/>
  <c r="R13" i="30"/>
  <c r="O19" i="30"/>
  <c r="T8" i="30"/>
  <c r="O18" i="30"/>
  <c r="O10" i="30"/>
  <c r="O14" i="30"/>
  <c r="T8" i="29"/>
  <c r="R8" i="29"/>
  <c r="S8" i="29" s="1"/>
  <c r="O10" i="29"/>
  <c r="R12" i="29"/>
  <c r="O14" i="29"/>
  <c r="R16" i="29"/>
  <c r="O18" i="29"/>
  <c r="T10" i="30" l="1"/>
  <c r="U10" i="30" s="1"/>
  <c r="P10" i="30"/>
  <c r="T18" i="30"/>
  <c r="U18" i="30" s="1"/>
  <c r="P18" i="30"/>
  <c r="T14" i="30"/>
  <c r="U14" i="30" s="1"/>
  <c r="P14" i="30"/>
  <c r="T19" i="30"/>
  <c r="U19" i="30" s="1"/>
  <c r="P19" i="30"/>
  <c r="T14" i="29"/>
  <c r="U14" i="29" s="1"/>
  <c r="P14" i="29"/>
  <c r="T18" i="29"/>
  <c r="U18" i="29" s="1"/>
  <c r="P18" i="29"/>
  <c r="T10" i="29"/>
  <c r="U10" i="29" s="1"/>
  <c r="P10" i="29"/>
  <c r="T11" i="29"/>
  <c r="U11" i="29" s="1"/>
  <c r="P11" i="29"/>
  <c r="S20" i="30"/>
  <c r="S20" i="29"/>
  <c r="U8" i="30"/>
  <c r="U8" i="29"/>
  <c r="P20" i="29" l="1"/>
  <c r="N22" i="29" s="1"/>
  <c r="P20" i="30"/>
  <c r="N22" i="30" s="1"/>
  <c r="U20" i="30"/>
  <c r="S22" i="30" s="1"/>
  <c r="S23" i="30" s="1"/>
  <c r="U20" i="29"/>
  <c r="S22" i="29" s="1"/>
  <c r="S23" i="29" s="1"/>
  <c r="M38" i="23" l="1"/>
  <c r="Q19" i="26"/>
  <c r="M19" i="26"/>
  <c r="R19" i="26" s="1"/>
  <c r="Q18" i="26"/>
  <c r="M18" i="26"/>
  <c r="O18" i="26" s="1"/>
  <c r="Q17" i="26"/>
  <c r="M17" i="26"/>
  <c r="O17" i="26" s="1"/>
  <c r="Q16" i="26"/>
  <c r="M16" i="26"/>
  <c r="R16" i="26" s="1"/>
  <c r="Q15" i="26"/>
  <c r="M15" i="26"/>
  <c r="O15" i="26" s="1"/>
  <c r="Q14" i="26"/>
  <c r="M14" i="26"/>
  <c r="R14" i="26" s="1"/>
  <c r="Q13" i="26"/>
  <c r="M13" i="26"/>
  <c r="R13" i="26" s="1"/>
  <c r="Q12" i="26"/>
  <c r="M12" i="26"/>
  <c r="R12" i="26" s="1"/>
  <c r="Q11" i="26"/>
  <c r="M11" i="26"/>
  <c r="R11" i="26" s="1"/>
  <c r="Q10" i="26"/>
  <c r="M10" i="26"/>
  <c r="R10" i="26" s="1"/>
  <c r="Q9" i="26"/>
  <c r="M9" i="26"/>
  <c r="Q8" i="26"/>
  <c r="O8" i="26"/>
  <c r="AE37" i="25"/>
  <c r="AE37" i="23"/>
  <c r="T15" i="26" l="1"/>
  <c r="U15" i="26" s="1"/>
  <c r="P15" i="26"/>
  <c r="T17" i="26"/>
  <c r="U17" i="26" s="1"/>
  <c r="P17" i="26"/>
  <c r="T18" i="26"/>
  <c r="U18" i="26" s="1"/>
  <c r="P18" i="26"/>
  <c r="T8" i="26"/>
  <c r="U8" i="26" s="1"/>
  <c r="P8" i="26"/>
  <c r="O19" i="26"/>
  <c r="R18" i="26"/>
  <c r="R17" i="26"/>
  <c r="O16" i="26"/>
  <c r="R9" i="26"/>
  <c r="S9" i="26" s="1"/>
  <c r="Q20" i="26"/>
  <c r="R4" i="26"/>
  <c r="O12" i="26"/>
  <c r="O14" i="26"/>
  <c r="R15" i="26"/>
  <c r="O13" i="26"/>
  <c r="O11" i="26"/>
  <c r="O9" i="26"/>
  <c r="P9" i="26" s="1"/>
  <c r="O10" i="26"/>
  <c r="R8" i="26"/>
  <c r="S8" i="26" s="1"/>
  <c r="T13" i="26" l="1"/>
  <c r="U13" i="26" s="1"/>
  <c r="P13" i="26"/>
  <c r="T16" i="26"/>
  <c r="U16" i="26" s="1"/>
  <c r="P16" i="26"/>
  <c r="T10" i="26"/>
  <c r="U10" i="26" s="1"/>
  <c r="P10" i="26"/>
  <c r="T14" i="26"/>
  <c r="U14" i="26" s="1"/>
  <c r="P14" i="26"/>
  <c r="T11" i="26"/>
  <c r="U11" i="26" s="1"/>
  <c r="P11" i="26"/>
  <c r="T12" i="26"/>
  <c r="U12" i="26" s="1"/>
  <c r="P12" i="26"/>
  <c r="T19" i="26"/>
  <c r="U19" i="26" s="1"/>
  <c r="P19" i="26"/>
  <c r="T9" i="26"/>
  <c r="S20" i="26"/>
  <c r="P20" i="26" l="1"/>
  <c r="N22" i="26" s="1"/>
  <c r="M38" i="25" s="1"/>
  <c r="S14" i="24"/>
  <c r="V38" i="23"/>
  <c r="V36" i="23" s="1"/>
  <c r="U9" i="26"/>
  <c r="U20" i="26" s="1"/>
  <c r="S22" i="26" s="1"/>
  <c r="V38" i="25" s="1"/>
  <c r="J36" i="25"/>
  <c r="J36" i="23"/>
  <c r="AE38" i="23" l="1"/>
  <c r="AE36" i="23" s="1"/>
  <c r="S23" i="26"/>
  <c r="V36" i="25"/>
  <c r="AE38" i="25" l="1"/>
  <c r="AE36" i="25" s="1"/>
</calcChain>
</file>

<file path=xl/sharedStrings.xml><?xml version="1.0" encoding="utf-8"?>
<sst xmlns="http://schemas.openxmlformats.org/spreadsheetml/2006/main" count="661" uniqueCount="205">
  <si>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</si>
  <si>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研修等参加実績報告書&lt;補助対象事業者所有の自家用車を使用した場合&gt;</t>
    </r>
    <rPh sb="0" eb="2">
      <t>ミホン</t>
    </rPh>
    <rPh sb="8" eb="13">
      <t>ジッセキホウコクショ</t>
    </rPh>
    <phoneticPr fontId="5"/>
  </si>
  <si>
    <t>法人名</t>
    <phoneticPr fontId="5"/>
  </si>
  <si>
    <t>社会福祉法人国交会　</t>
    <phoneticPr fontId="5"/>
  </si>
  <si>
    <t>施設名</t>
    <phoneticPr fontId="5"/>
  </si>
  <si>
    <t>障害者視線施設自動車苑</t>
    <rPh sb="0" eb="7">
      <t>ショウガイシャシセンシセツ</t>
    </rPh>
    <phoneticPr fontId="5"/>
  </si>
  <si>
    <t>代表者役職・氏名</t>
    <phoneticPr fontId="5"/>
  </si>
  <si>
    <t>理事長　国土　太郎</t>
    <phoneticPr fontId="5"/>
  </si>
  <si>
    <t>研修、講演会等の概要</t>
    <phoneticPr fontId="5"/>
  </si>
  <si>
    <t>①</t>
    <phoneticPr fontId="6"/>
  </si>
  <si>
    <t>研修、講演会等の名称</t>
    <phoneticPr fontId="5"/>
  </si>
  <si>
    <t>：</t>
    <phoneticPr fontId="5"/>
  </si>
  <si>
    <t>サービス管理責任者更新研修</t>
    <rPh sb="4" eb="6">
      <t>カンリ</t>
    </rPh>
    <rPh sb="6" eb="8">
      <t>セキニン</t>
    </rPh>
    <rPh sb="8" eb="9">
      <t>シャ</t>
    </rPh>
    <rPh sb="9" eb="11">
      <t>コウシン</t>
    </rPh>
    <rPh sb="11" eb="13">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</si>
  <si>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</si>
  <si>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</si>
  <si>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</si>
  <si>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</si>
  <si>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</si>
  <si>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</si>
  <si>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</si>
  <si>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東北〇〇センター</t>
    <rPh sb="0" eb="2">
      <t>トウホク</t>
    </rPh>
    <phoneticPr fontId="7"/>
  </si>
  <si>
    <t>（住　　　所）</t>
    <rPh sb="1" eb="2">
      <t>ジュウ</t>
    </rPh>
    <rPh sb="5" eb="6">
      <t>ジョ</t>
    </rPh>
    <phoneticPr fontId="6"/>
  </si>
  <si>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7"/>
  </si>
  <si>
    <t>④</t>
    <phoneticPr fontId="6"/>
  </si>
  <si>
    <t>参加者（役職、氏名）</t>
    <phoneticPr fontId="5"/>
  </si>
  <si>
    <t>（役職A）</t>
    <rPh sb="1" eb="3">
      <t>ヤクショク</t>
    </rPh>
    <phoneticPr fontId="6"/>
  </si>
  <si>
    <t>各種療法士</t>
    <rPh sb="0" eb="2">
      <t>カクシュ</t>
    </rPh>
    <rPh sb="2" eb="5">
      <t>リョウホウシ</t>
    </rPh>
    <phoneticPr fontId="5"/>
  </si>
  <si>
    <t>（氏名A）</t>
    <rPh sb="1" eb="3">
      <t>シメイ</t>
    </rPh>
    <phoneticPr fontId="6"/>
  </si>
  <si>
    <t>山田　〇〇</t>
    <rPh sb="0" eb="2">
      <t>ヤマダ</t>
    </rPh>
    <phoneticPr fontId="5"/>
  </si>
  <si>
    <t>（役職B）</t>
    <phoneticPr fontId="5"/>
  </si>
  <si>
    <t>（氏名B）</t>
    <phoneticPr fontId="5"/>
  </si>
  <si>
    <t>（役職C）</t>
    <phoneticPr fontId="5"/>
  </si>
  <si>
    <t>（氏名C）</t>
    <phoneticPr fontId="5"/>
  </si>
  <si>
    <t>（役職D）</t>
  </si>
  <si>
    <t>（氏名D）</t>
  </si>
  <si>
    <t>（役職E）</t>
  </si>
  <si>
    <t>（氏名E）</t>
  </si>
  <si>
    <t>⑤研修、講演会等の内容：</t>
    <phoneticPr fontId="6"/>
  </si>
  <si>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6"/>
  </si>
  <si>
    <t>⑥参加した研修等に期待される重度後遺障害者の受入促進の効果</t>
  </si>
  <si>
    <t>更新研修を受講することによって、サービスの質の向上に必要な知識、技術を有するサービス管理責任者の要請を図り、自動車事故による重度後遺障害者の方へのより良いサービスや新たな受け入れが可能となる。</t>
    <rPh sb="0" eb="4">
      <t>コウシンケンシュウ</t>
    </rPh>
    <rPh sb="5" eb="7">
      <t>ジュコウ</t>
    </rPh>
    <rPh sb="21" eb="22">
      <t>シツ</t>
    </rPh>
    <rPh sb="23" eb="25">
      <t>コウジョウ</t>
    </rPh>
    <rPh sb="26" eb="28">
      <t>ヒツヨウ</t>
    </rPh>
    <rPh sb="29" eb="31">
      <t>チシキ</t>
    </rPh>
    <rPh sb="32" eb="34">
      <t>ギジュツ</t>
    </rPh>
    <rPh sb="35" eb="36">
      <t>ユウ</t>
    </rPh>
    <rPh sb="42" eb="47">
      <t>カンリセキニンシャ</t>
    </rPh>
    <rPh sb="48" eb="50">
      <t>ヨウセイ</t>
    </rPh>
    <rPh sb="51" eb="52">
      <t>ハカ</t>
    </rPh>
    <rPh sb="54" eb="59">
      <t>ジドウシャジコ</t>
    </rPh>
    <rPh sb="62" eb="69">
      <t>ジュウドコウイショウガイシャ</t>
    </rPh>
    <rPh sb="70" eb="71">
      <t>カタ</t>
    </rPh>
    <rPh sb="75" eb="76">
      <t>ヨ</t>
    </rPh>
    <rPh sb="82" eb="83">
      <t>アラ</t>
    </rPh>
    <rPh sb="85" eb="86">
      <t>ウ</t>
    </rPh>
    <rPh sb="87" eb="88">
      <t>イ</t>
    </rPh>
    <rPh sb="90" eb="92">
      <t>カノウ</t>
    </rPh>
    <phoneticPr fontId="6"/>
  </si>
  <si>
    <t>研修、講演会等の旅行行程</t>
    <phoneticPr fontId="5"/>
  </si>
  <si>
    <t>別紙「行程表及び旅費積算書」のとおり</t>
    <rPh sb="0" eb="2">
      <t>ベッシ</t>
    </rPh>
    <phoneticPr fontId="5"/>
  </si>
  <si>
    <t>研修、講演会等の参加に要した経費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</si>
  <si>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</si>
  <si>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</si>
  <si>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</si>
  <si>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</si>
  <si>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</si>
  <si>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</si>
  <si>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</si>
  <si>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※参加費等の根拠は、見積書等のとおり</t>
    <rPh sb="1" eb="4">
      <t>サンカヒ</t>
    </rPh>
    <rPh sb="4" eb="5">
      <t>トウ</t>
    </rPh>
    <rPh sb="6" eb="8">
      <t>コンキョ</t>
    </rPh>
    <rPh sb="10" eb="13">
      <t>ミツモリショ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</si>
  <si>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</si>
  <si>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</si>
  <si>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</si>
  <si>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r>
      <rPr>
        <b/>
        <sz val="9"/>
        <color rgb="FFFF0000"/>
        <rFont val="游ゴシック"/>
        <family val="3"/>
        <charset val="128"/>
      </rPr>
      <t xml:space="preserve">見本 </t>
    </r>
    <r>
      <rPr>
        <b/>
        <sz val="9"/>
        <color theme="1"/>
        <rFont val="游ゴシック"/>
        <family val="3"/>
        <charset val="128"/>
      </rPr>
      <t>行</t>
    </r>
    <r>
      <rPr>
        <b/>
        <sz val="9"/>
        <rFont val="游ゴシック"/>
        <family val="3"/>
        <charset val="128"/>
      </rPr>
      <t>程表及び旅費積算書&lt;補助対象事業者所有の自家用車を使用した場合&gt;</t>
    </r>
    <rPh sb="0" eb="2">
      <t>ミホン</t>
    </rPh>
    <rPh sb="3" eb="6">
      <t>コウテイヒョウ</t>
    </rPh>
    <rPh sb="6" eb="7">
      <t>オヨ</t>
    </rPh>
    <rPh sb="8" eb="10">
      <t>リョヒ</t>
    </rPh>
    <rPh sb="10" eb="12">
      <t>セキサン</t>
    </rPh>
    <rPh sb="12" eb="13">
      <t>ショ</t>
    </rPh>
    <phoneticPr fontId="5"/>
  </si>
  <si>
    <t>補助対象経費
（事業所負担額）</t>
    <rPh sb="0" eb="2">
      <t>ホジョ</t>
    </rPh>
    <rPh sb="2" eb="4">
      <t>タイショウ</t>
    </rPh>
    <rPh sb="4" eb="6">
      <t>ケイヒ</t>
    </rPh>
    <rPh sb="8" eb="10">
      <t>ジギョウ</t>
    </rPh>
    <rPh sb="10" eb="11">
      <t>ショ</t>
    </rPh>
    <rPh sb="11" eb="14">
      <t>フタンガク</t>
    </rPh>
    <phoneticPr fontId="5"/>
  </si>
  <si>
    <r>
      <t xml:space="preserve">補助金申請額
</t>
    </r>
    <r>
      <rPr>
        <sz val="8"/>
        <color theme="1"/>
        <rFont val="游ゴシック"/>
        <family val="3"/>
        <charset val="128"/>
      </rPr>
      <t>（国家公務員等の旅費に関する法律積算額）</t>
    </r>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</si>
  <si>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</si>
  <si>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</si>
  <si>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</si>
  <si>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5"/>
  </si>
  <si>
    <t>なし</t>
  </si>
  <si>
    <t>朝食の有無</t>
    <phoneticPr fontId="5"/>
  </si>
  <si>
    <t>雑費</t>
    <rPh sb="0" eb="2">
      <t>ザッピ</t>
    </rPh>
    <phoneticPr fontId="5"/>
  </si>
  <si>
    <t>宿泊費</t>
    <rPh sb="0" eb="2">
      <t>シュクハク</t>
    </rPh>
    <rPh sb="2" eb="3">
      <t>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</si>
  <si>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</si>
  <si>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</si>
  <si>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</si>
  <si>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</si>
  <si>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</si>
  <si>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</si>
  <si>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</si>
  <si>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</si>
  <si>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</si>
  <si>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</si>
  <si>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</si>
  <si>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</si>
  <si>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夜数</t>
    <rPh sb="0" eb="1">
      <t>ヨル</t>
    </rPh>
    <rPh sb="1" eb="2">
      <t>スウ</t>
    </rPh>
    <phoneticPr fontId="5"/>
  </si>
  <si>
    <t>実費</t>
  </si>
  <si>
    <t>定額</t>
    <rPh sb="0" eb="2">
      <t>テイガク</t>
    </rPh>
    <phoneticPr fontId="5"/>
  </si>
  <si>
    <t>上限額</t>
    <rPh sb="0" eb="3">
      <t>ジョウゲンガク</t>
    </rPh>
    <phoneticPr fontId="5"/>
  </si>
  <si>
    <t>km</t>
    <phoneticPr fontId="5"/>
  </si>
  <si>
    <t>円</t>
    <rPh sb="0" eb="1">
      <t>エン</t>
    </rPh>
    <phoneticPr fontId="5"/>
  </si>
  <si>
    <t>夜</t>
    <rPh sb="0" eb="1">
      <t>ヨル</t>
    </rPh>
    <phoneticPr fontId="5"/>
  </si>
  <si>
    <t>～</t>
  </si>
  <si>
    <t>自動車苑
（勤務地）</t>
    <rPh sb="0" eb="4">
      <t>ジドウシャエン</t>
    </rPh>
    <rPh sb="6" eb="9">
      <t>キンムチ</t>
    </rPh>
    <phoneticPr fontId="5"/>
  </si>
  <si>
    <t>山形県山形市旅篭町2-3-25</t>
    <rPh sb="0" eb="3">
      <t>ヤマガタケン</t>
    </rPh>
    <rPh sb="3" eb="6">
      <t>ヤマガタシ</t>
    </rPh>
    <rPh sb="6" eb="9">
      <t>ハタゴマチ</t>
    </rPh>
    <phoneticPr fontId="5"/>
  </si>
  <si>
    <t>東北〇〇センター</t>
    <rPh sb="0" eb="2">
      <t>トウホク</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</si>
  <si>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</si>
  <si>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有</t>
  </si>
  <si>
    <t>東北〇〇センター</t>
    <phoneticPr fontId="5"/>
  </si>
  <si>
    <t>〇〇ホテル</t>
  </si>
  <si>
    <t>〇〇市○○町1-2-3</t>
    <rPh sb="2" eb="3">
      <t>シ</t>
    </rPh>
    <rPh sb="5" eb="6">
      <t>チョウ</t>
    </rPh>
    <phoneticPr fontId="5"/>
  </si>
  <si>
    <t>宮城県</t>
    <rPh sb="0" eb="3">
      <t>ミヤギケン</t>
    </rPh>
    <phoneticPr fontId="5"/>
  </si>
  <si>
    <t>無</t>
  </si>
  <si>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</si>
  <si>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</si>
  <si>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補助対象経費</t>
    <phoneticPr fontId="5"/>
  </si>
  <si>
    <t>補助金申請額</t>
    <phoneticPr fontId="5"/>
  </si>
  <si>
    <t>自己負担額</t>
    <phoneticPr fontId="5"/>
  </si>
  <si>
    <t>自家用車使用の経路書</t>
    <rPh sb="0" eb="4">
      <t>ジカヨウシャ</t>
    </rPh>
    <rPh sb="4" eb="6">
      <t>シヨウ</t>
    </rPh>
    <rPh sb="7" eb="9">
      <t>ケイロ</t>
    </rPh>
    <rPh sb="9" eb="10">
      <t>ショ</t>
    </rPh>
    <phoneticPr fontId="5"/>
  </si>
  <si>
    <t>自家用車使用に伴う雑費領収書</t>
    <phoneticPr fontId="5"/>
  </si>
  <si>
    <t>（注）当該様式内に必要事項が記入しきれない場合には、適宜、別の用紙を用いて作成すること。</t>
    <phoneticPr fontId="5"/>
  </si>
  <si>
    <t>研修等参加実績報告書&lt;補助対象事業者所有の自家用車を使用した場合&gt;</t>
    <rPh sb="5" eb="10">
      <t>ジッセキホウコクショ</t>
    </rPh>
    <phoneticPr fontId="5"/>
  </si>
  <si>
    <t>１．</t>
    <phoneticPr fontId="5"/>
  </si>
  <si>
    <t>２．</t>
    <phoneticPr fontId="5"/>
  </si>
  <si>
    <t>別紙「旅行行程表及び旅費積算書」のとおり</t>
    <rPh sb="0" eb="2">
      <t>ベッシ</t>
    </rPh>
    <phoneticPr fontId="5"/>
  </si>
  <si>
    <t>３．</t>
    <phoneticPr fontId="5"/>
  </si>
  <si>
    <t>※旅費の積算方法は、別紙「旅行行程表及び旅費積算書」のとおり</t>
    <rPh sb="1" eb="3">
      <t>リョヒ</t>
    </rPh>
    <rPh sb="4" eb="6">
      <t>セキサン</t>
    </rPh>
    <rPh sb="6" eb="8">
      <t>ホウホウ</t>
    </rPh>
    <rPh sb="10" eb="12">
      <t>ベッシ</t>
    </rPh>
    <phoneticPr fontId="5"/>
  </si>
  <si>
    <t>行程表及び旅費積算書&lt;補助対象事業者所有の自家用車を使用した場合&gt;</t>
  </si>
  <si>
    <t>公募要領２.（４）⑥に規定する補助金の交付に関して参考となる書類</t>
    <phoneticPr fontId="7"/>
  </si>
  <si>
    <t>　</t>
    <phoneticPr fontId="7"/>
  </si>
  <si>
    <t>研修、講演会等に使用した自家用車が補助対象事業者
所有のものであることの確約書</t>
    <rPh sb="0" eb="2">
      <t>ケンシュウ</t>
    </rPh>
    <rPh sb="3" eb="6">
      <t>コウエンカイ</t>
    </rPh>
    <rPh sb="6" eb="7">
      <t>トウ</t>
    </rPh>
    <rPh sb="8" eb="10">
      <t>シヨウ</t>
    </rPh>
    <rPh sb="12" eb="16">
      <t>ジカヨウシャ</t>
    </rPh>
    <rPh sb="17" eb="19">
      <t>ホジョ</t>
    </rPh>
    <rPh sb="19" eb="21">
      <t>タイショウ</t>
    </rPh>
    <rPh sb="21" eb="24">
      <t>ジギョウシャ</t>
    </rPh>
    <rPh sb="25" eb="27">
      <t>ショユウ</t>
    </rPh>
    <rPh sb="36" eb="39">
      <t>カクヤクショ</t>
    </rPh>
    <phoneticPr fontId="7"/>
  </si>
  <si>
    <t>申請者</t>
  </si>
  <si>
    <t>　 令和○年○月○日付け文書をもって交付申請した 令和７年度被害者保護増進等事業費補助金（自動車事故被害者支援体制等整備事業（在宅療養環境整備事業））の補助対象事業（研修等経費に係る事業）については、研修等参加実績報告書の記載内容のとおり、当事業所所有の自家用車を使用して、当該補助対象事業を実施したことを確約します。</t>
  </si>
  <si>
    <t>（注１）</t>
  </si>
  <si>
    <t>　本書は、実績報告書に添付した「研修等参加実績報告書」の件数（枚数）にかかわらず、１部作成して実績報告書に添付すること。</t>
    <rPh sb="2" eb="3">
      <t>ショ</t>
    </rPh>
    <rPh sb="5" eb="9">
      <t>ジッセキホウコク</t>
    </rPh>
    <rPh sb="16" eb="18">
      <t>ケンシュウ</t>
    </rPh>
    <rPh sb="18" eb="19">
      <t>トウ</t>
    </rPh>
    <rPh sb="19" eb="21">
      <t>サンカ</t>
    </rPh>
    <rPh sb="21" eb="23">
      <t>ジッセキ</t>
    </rPh>
    <rPh sb="23" eb="26">
      <t>ホウコクショ</t>
    </rPh>
    <rPh sb="47" eb="51">
      <t>ジッセキホウコク</t>
    </rPh>
    <phoneticPr fontId="7"/>
  </si>
  <si>
    <t>（注２）</t>
  </si>
  <si>
    <t>　文書番号を付さない補助金交付申請書の場合については、文中の「○○○第○○○号」を「文書」に変更すること。</t>
    <rPh sb="34" eb="35">
      <t>ダイ</t>
    </rPh>
    <rPh sb="38" eb="39">
      <t>ゴウ</t>
    </rPh>
    <phoneticPr fontId="7"/>
  </si>
  <si>
    <t>　 令和○年○月○日付け文書をもって交付申請した 令和７年度被害者保護増進等事業費補助金（自動車事故被害者支援体制等整備事業（在宅療養環境整備事業））の補助対象事業（研修等経費に係る事業）については、研修等参加実績報告書の記載内容のとおり、当施設の規定に則り、業務に使用する自家用自動車の登録を受けている自家用車を使用して、当該補助対象事業を実施したことを確約します。</t>
  </si>
  <si>
    <t>　本書は、実績報告書に添付した「研修等参加実績報告書」の件数（枚数）にかかわらず、１部作成して実績報告書に添付すること。</t>
    <rPh sb="2" eb="3">
      <t>ショ</t>
    </rPh>
    <rPh sb="5" eb="9">
      <t>ジッセキホウコク</t>
    </rPh>
    <rPh sb="9" eb="10">
      <t>ショ</t>
    </rPh>
    <rPh sb="16" eb="18">
      <t>ケンシュウ</t>
    </rPh>
    <rPh sb="18" eb="19">
      <t>トウ</t>
    </rPh>
    <rPh sb="19" eb="21">
      <t>サンカ</t>
    </rPh>
    <rPh sb="21" eb="23">
      <t>ジッセキ</t>
    </rPh>
    <rPh sb="23" eb="26">
      <t>ホウコクショ</t>
    </rPh>
    <rPh sb="47" eb="51">
      <t>ジッセキホウコク</t>
    </rPh>
    <phoneticPr fontId="7"/>
  </si>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</sst>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Red]\-#,##0.0"/>
    <numFmt numFmtId="177" formatCode="gggyy&quot;年&quot;m&quot;月&quot;d&quot;日&quot;"/>
    <numFmt numFmtId="178" formatCode="#,##0&quot;円&quot;"/>
    <numFmt numFmtId="179" formatCode="ggge&quot;年&quot;m&quot;月&quot;d&quot;日&quot;\(aaa\)"/>
    <numFmt numFmtId="180" formatCode="#,##0;[Red]#,##0"/>
    <numFmt numFmtId="181" formatCode="0.0"/>
    <numFmt numFmtId="182" formatCode="0_);[Red]\(0\)"/>
  </numFmts>
  <fonts count="2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
      <sz val="9"/>
      <color theme="1"/>
      <name val="游ゴシック"/>
      <family val="3"/>
      <charset val="128"/>
    </font>
    <font>
      <b/>
      <sz val="9"/>
      <color theme="1"/>
      <name val="游ゴシック"/>
      <family val="3"/>
      <charset val="128"/>
    </font>
    <font>
      <sz val="8"/>
      <color theme="1"/>
      <name val="游ゴシック"/>
      <family val="3"/>
      <charset val="128"/>
    </font>
    <font>
      <sz val="10"/>
      <color theme="1"/>
      <name val="游ゴシック"/>
      <family val="3"/>
      <charset val="128"/>
    </font>
    <font>
      <sz val="11"/>
      <color theme="1"/>
      <name val="ＭＳ Ｐゴシック"/>
      <family val="2"/>
      <scheme val="minor"/>
    </font>
    <font>
      <sz val="11"/>
      <name val="ＭＳ Ｐゴシック"/>
      <family val="3"/>
    </font>
    <font>
      <sz val="8"/>
      <name val="游ゴシック"/>
      <family val="3"/>
      <charset val="128"/>
    </font>
    <font>
      <sz val="11"/>
      <color theme="1"/>
      <name val="游ゴシック"/>
      <family val="3"/>
      <charset val="128"/>
    </font>
    <font>
      <b/>
      <sz val="16"/>
      <name val="游ゴシック"/>
      <family val="3"/>
      <charset val="128"/>
    </font>
    <font>
      <b/>
      <sz val="11"/>
      <name val="游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0">
    <border>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7" fillId="0" borderId="0">
      <alignment vertical="center"/>
    </xf>
    <xf numFmtId="0" fontId="18" fillId="0" borderId="0">
      <alignment vertical="center"/>
    </xf>
  </cellStyleXfs>
  <cellXfs count="279">
    <xf numFmtId="0" fontId="0" fillId="0" borderId="0" xfId="0">
      <alignment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shrinkToFit="1"/>
    </xf>
    <xf numFmtId="0" fontId="8" fillId="0" borderId="4" xfId="0" applyFont="1" applyBorder="1" applyAlignment="1">
      <alignment horizontal="center" vertical="center"/>
    </xf>
    <xf numFmtId="0" fontId="8" fillId="0" borderId="0" xfId="0" applyFont="1">
      <alignment vertical="center"/>
    </xf>
    <xf numFmtId="0" fontId="8" fillId="0" borderId="4" xfId="0" applyFont="1" applyBorder="1">
      <alignment vertical="center"/>
    </xf>
    <xf numFmtId="38" fontId="8" fillId="0" borderId="4"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4" xfId="0" applyFont="1" applyFill="1" applyBorder="1">
      <alignment vertical="center"/>
    </xf>
    <xf numFmtId="0" fontId="8" fillId="2" borderId="4" xfId="0" applyFont="1" applyFill="1" applyBorder="1" applyAlignment="1">
      <alignment horizontal="center" vertical="center"/>
    </xf>
    <xf numFmtId="38" fontId="8" fillId="2" borderId="4" xfId="1" applyFont="1" applyFill="1" applyBorder="1" applyAlignment="1" applyProtection="1">
      <alignment vertical="center"/>
    </xf>
    <xf numFmtId="0" fontId="8" fillId="0" borderId="0" xfId="0" applyFont="1" applyAlignment="1">
      <alignment horizontal="center" vertical="center"/>
    </xf>
    <xf numFmtId="0" fontId="10" fillId="0" borderId="19" xfId="0" applyFont="1" applyBorder="1" applyAlignment="1" applyProtection="1">
      <alignment vertical="center" shrinkToFit="1"/>
      <protection locked="0"/>
    </xf>
    <xf numFmtId="0" fontId="10" fillId="0" borderId="0" xfId="8" applyFont="1">
      <alignment vertical="center"/>
    </xf>
    <xf numFmtId="0" fontId="10" fillId="0" borderId="0" xfId="8" applyFont="1" applyAlignment="1">
      <alignment horizontal="justify" vertical="center"/>
    </xf>
    <xf numFmtId="0" fontId="10" fillId="0" borderId="0" xfId="8" applyFont="1" applyAlignment="1">
      <alignment horizontal="center" vertical="center"/>
    </xf>
    <xf numFmtId="0" fontId="13" fillId="0" borderId="0" xfId="8" applyFont="1" applyAlignment="1">
      <alignment horizontal="center" vertical="center"/>
    </xf>
    <xf numFmtId="0" fontId="13" fillId="0" borderId="0" xfId="8" applyFont="1" applyAlignment="1">
      <alignment horizontal="justify" vertical="center"/>
    </xf>
    <xf numFmtId="0" fontId="13" fillId="0" borderId="0" xfId="8" applyFont="1">
      <alignment vertical="center"/>
    </xf>
    <xf numFmtId="0" fontId="13" fillId="0" borderId="0" xfId="0" applyFont="1">
      <alignment vertical="center"/>
    </xf>
    <xf numFmtId="0" fontId="10" fillId="0" borderId="0" xfId="8" quotePrefix="1" applyFont="1">
      <alignment vertical="center"/>
    </xf>
    <xf numFmtId="0" fontId="10" fillId="0" borderId="0" xfId="8" applyFont="1" applyAlignment="1">
      <alignment vertical="center" shrinkToFit="1"/>
    </xf>
    <xf numFmtId="179" fontId="10" fillId="0" borderId="0" xfId="8" applyNumberFormat="1" applyFont="1">
      <alignment vertical="center"/>
    </xf>
    <xf numFmtId="0" fontId="10" fillId="0" borderId="0" xfId="8" applyFont="1" applyAlignment="1">
      <alignment vertical="top" wrapText="1"/>
    </xf>
    <xf numFmtId="0" fontId="10" fillId="0" borderId="0" xfId="8" applyFont="1" applyAlignment="1">
      <alignment horizontal="left" vertical="top" wrapText="1"/>
    </xf>
    <xf numFmtId="0" fontId="10" fillId="0" borderId="0" xfId="8" applyFont="1" applyAlignment="1">
      <alignment horizontal="left" vertical="center" wrapText="1"/>
    </xf>
    <xf numFmtId="0" fontId="10" fillId="0" borderId="0" xfId="9"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38" fontId="13" fillId="0" borderId="31" xfId="1" applyFont="1" applyFill="1" applyBorder="1" applyAlignment="1">
      <alignment horizontal="center" vertical="center" shrinkToFit="1"/>
    </xf>
    <xf numFmtId="0" fontId="13" fillId="0" borderId="6"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0" borderId="4" xfId="0" applyFont="1" applyBorder="1" applyAlignment="1">
      <alignment horizontal="center" vertical="center" shrinkToFit="1"/>
    </xf>
    <xf numFmtId="0" fontId="13" fillId="0" borderId="24" xfId="0" applyFont="1" applyBorder="1" applyAlignment="1">
      <alignment horizontal="right" vertical="top" shrinkToFit="1"/>
    </xf>
    <xf numFmtId="0" fontId="13" fillId="0" borderId="26" xfId="0" applyFont="1" applyBorder="1" applyAlignment="1">
      <alignment horizontal="right" vertical="top" wrapText="1" shrinkToFit="1"/>
    </xf>
    <xf numFmtId="0" fontId="13" fillId="0" borderId="27" xfId="0" applyFont="1" applyBorder="1" applyAlignment="1">
      <alignment horizontal="right" vertical="top" shrinkToFit="1"/>
    </xf>
    <xf numFmtId="0" fontId="13" fillId="0" borderId="27" xfId="0" applyFont="1" applyBorder="1" applyAlignment="1">
      <alignment horizontal="right" vertical="top" wrapText="1" shrinkToFit="1"/>
    </xf>
    <xf numFmtId="0" fontId="13" fillId="0" borderId="25" xfId="0" applyFont="1" applyBorder="1" applyAlignment="1">
      <alignment horizontal="right" vertical="top" wrapText="1"/>
    </xf>
    <xf numFmtId="0" fontId="13" fillId="0" borderId="25" xfId="0" applyFont="1" applyBorder="1" applyAlignment="1">
      <alignment horizontal="right" vertical="top"/>
    </xf>
    <xf numFmtId="0" fontId="13" fillId="0" borderId="25" xfId="0" applyFont="1" applyBorder="1" applyAlignment="1">
      <alignment horizontal="right" vertical="top" wrapText="1" shrinkToFit="1"/>
    </xf>
    <xf numFmtId="0" fontId="13" fillId="0" borderId="28" xfId="0" applyFont="1" applyBorder="1" applyAlignment="1">
      <alignment horizontal="right" vertical="top" shrinkToFit="1"/>
    </xf>
    <xf numFmtId="0" fontId="10" fillId="0" borderId="0" xfId="0" applyFont="1" applyAlignment="1">
      <alignment horizontal="right" vertical="top"/>
    </xf>
    <xf numFmtId="14" fontId="13" fillId="0" borderId="18" xfId="0" applyNumberFormat="1" applyFont="1" applyBorder="1" applyAlignment="1">
      <alignment horizontal="center" vertical="center" shrinkToFit="1"/>
    </xf>
    <xf numFmtId="20" fontId="13" fillId="0" borderId="19" xfId="0" applyNumberFormat="1" applyFont="1" applyBorder="1" applyAlignment="1">
      <alignment horizontal="center" vertical="center" shrinkToFit="1"/>
    </xf>
    <xf numFmtId="0" fontId="13" fillId="0" borderId="20" xfId="0" applyFont="1" applyBorder="1" applyAlignment="1">
      <alignment horizontal="center" vertical="center" shrinkToFit="1"/>
    </xf>
    <xf numFmtId="20" fontId="13" fillId="0" borderId="20" xfId="0" applyNumberFormat="1" applyFont="1" applyBorder="1" applyAlignment="1">
      <alignment horizontal="center" vertical="center" shrinkToFit="1"/>
    </xf>
    <xf numFmtId="0" fontId="13" fillId="0" borderId="22" xfId="0" applyFont="1" applyBorder="1" applyAlignment="1">
      <alignment horizontal="justify" vertical="center" wrapText="1"/>
    </xf>
    <xf numFmtId="0" fontId="13" fillId="0" borderId="22" xfId="0" applyFont="1" applyBorder="1" applyAlignment="1">
      <alignment horizontal="right" vertical="center" shrinkToFit="1"/>
    </xf>
    <xf numFmtId="180" fontId="13" fillId="2" borderId="18" xfId="1" applyNumberFormat="1" applyFont="1" applyFill="1" applyBorder="1" applyAlignment="1">
      <alignment vertical="center" shrinkToFit="1"/>
    </xf>
    <xf numFmtId="180" fontId="13" fillId="2" borderId="21" xfId="1" applyNumberFormat="1" applyFont="1" applyFill="1" applyBorder="1" applyAlignment="1">
      <alignment vertical="center" shrinkToFit="1"/>
    </xf>
    <xf numFmtId="180" fontId="13" fillId="2" borderId="40" xfId="1" applyNumberFormat="1" applyFont="1" applyFill="1" applyBorder="1" applyAlignment="1">
      <alignment vertical="center" shrinkToFit="1"/>
    </xf>
    <xf numFmtId="20" fontId="13" fillId="0" borderId="10"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20" fontId="13" fillId="0" borderId="11" xfId="0" applyNumberFormat="1" applyFont="1" applyBorder="1" applyAlignment="1">
      <alignment horizontal="center" vertical="center" shrinkToFit="1"/>
    </xf>
    <xf numFmtId="0" fontId="13" fillId="0" borderId="4" xfId="0" applyFont="1" applyBorder="1" applyAlignment="1">
      <alignment horizontal="justify" vertical="center" wrapText="1"/>
    </xf>
    <xf numFmtId="181" fontId="13" fillId="0" borderId="4" xfId="0" applyNumberFormat="1" applyFont="1" applyBorder="1" applyAlignment="1">
      <alignment horizontal="right" vertical="center" shrinkToFit="1"/>
    </xf>
    <xf numFmtId="180" fontId="13" fillId="2" borderId="3" xfId="1" applyNumberFormat="1" applyFont="1" applyFill="1" applyBorder="1" applyAlignment="1">
      <alignment vertical="center" shrinkToFit="1"/>
    </xf>
    <xf numFmtId="14" fontId="13" fillId="0" borderId="3" xfId="0" applyNumberFormat="1" applyFont="1" applyBorder="1" applyAlignment="1">
      <alignment horizontal="center" vertical="center" shrinkToFit="1"/>
    </xf>
    <xf numFmtId="0" fontId="13" fillId="0" borderId="4" xfId="0" applyFont="1" applyBorder="1" applyAlignment="1">
      <alignment vertical="center" wrapText="1"/>
    </xf>
    <xf numFmtId="0" fontId="13" fillId="0" borderId="4" xfId="0" applyFont="1" applyBorder="1" applyAlignment="1">
      <alignment horizontal="right" vertical="center" shrinkToFit="1"/>
    </xf>
    <xf numFmtId="180" fontId="13" fillId="2" borderId="16" xfId="0" applyNumberFormat="1" applyFont="1" applyFill="1" applyBorder="1" applyAlignment="1">
      <alignment horizontal="right" vertical="center"/>
    </xf>
    <xf numFmtId="180" fontId="13" fillId="2" borderId="16" xfId="1" applyNumberFormat="1" applyFont="1" applyFill="1" applyBorder="1" applyAlignment="1">
      <alignment vertical="center" shrinkToFit="1"/>
    </xf>
    <xf numFmtId="180" fontId="13" fillId="2" borderId="41" xfId="1" applyNumberFormat="1" applyFont="1" applyFill="1" applyBorder="1" applyAlignment="1">
      <alignment vertical="center" shrinkToFit="1"/>
    </xf>
    <xf numFmtId="0" fontId="13" fillId="0" borderId="0" xfId="0" applyFont="1" applyAlignment="1">
      <alignment vertical="center" shrinkToFit="1"/>
    </xf>
    <xf numFmtId="0" fontId="14" fillId="0" borderId="0" xfId="0" applyFont="1" applyAlignment="1">
      <alignment vertical="center" shrinkToFit="1"/>
    </xf>
    <xf numFmtId="38" fontId="14" fillId="0" borderId="0" xfId="0" applyNumberFormat="1" applyFont="1" applyAlignment="1">
      <alignment horizontal="center" vertical="center" shrinkToFit="1"/>
    </xf>
    <xf numFmtId="0" fontId="10" fillId="0" borderId="0" xfId="9" applyFont="1" applyAlignment="1">
      <alignment horizontal="justify" vertical="center"/>
    </xf>
    <xf numFmtId="0" fontId="10" fillId="0" borderId="0" xfId="9" applyFont="1" applyAlignment="1">
      <alignment horizontal="center" vertical="center"/>
    </xf>
    <xf numFmtId="0" fontId="13" fillId="0" borderId="0" xfId="9" applyFont="1" applyAlignment="1">
      <alignment horizontal="center" vertical="center"/>
    </xf>
    <xf numFmtId="0" fontId="13" fillId="0" borderId="0" xfId="9" applyFont="1" applyAlignment="1">
      <alignment horizontal="justify" vertical="center"/>
    </xf>
    <xf numFmtId="0" fontId="13" fillId="0" borderId="0" xfId="9" applyFont="1">
      <alignment vertical="center"/>
    </xf>
    <xf numFmtId="0" fontId="10" fillId="0" borderId="0" xfId="9" quotePrefix="1" applyFont="1">
      <alignment vertical="center"/>
    </xf>
    <xf numFmtId="0" fontId="10" fillId="0" borderId="0" xfId="9" applyFont="1" applyAlignment="1">
      <alignment vertical="center" shrinkToFit="1"/>
    </xf>
    <xf numFmtId="179" fontId="10" fillId="0" borderId="0" xfId="9" applyNumberFormat="1" applyFont="1">
      <alignment vertical="center"/>
    </xf>
    <xf numFmtId="0" fontId="10" fillId="0" borderId="0" xfId="9" applyFont="1" applyAlignment="1">
      <alignment vertical="top" wrapText="1"/>
    </xf>
    <xf numFmtId="0" fontId="10" fillId="0" borderId="0" xfId="9" applyFont="1" applyAlignment="1">
      <alignment horizontal="left" vertical="top" wrapText="1"/>
    </xf>
    <xf numFmtId="0" fontId="10" fillId="0" borderId="0" xfId="9" applyFont="1" applyAlignment="1">
      <alignment horizontal="left" vertical="center" wrapText="1"/>
    </xf>
    <xf numFmtId="14" fontId="13" fillId="0" borderId="18" xfId="0" applyNumberFormat="1" applyFont="1" applyBorder="1" applyAlignment="1" applyProtection="1">
      <alignment horizontal="center" vertical="center" shrinkToFit="1"/>
      <protection locked="0"/>
    </xf>
    <xf numFmtId="20" fontId="13" fillId="0" borderId="19" xfId="0" applyNumberFormat="1" applyFont="1" applyBorder="1" applyAlignment="1" applyProtection="1">
      <alignment horizontal="center" vertical="center" shrinkToFit="1"/>
      <protection locked="0"/>
    </xf>
    <xf numFmtId="20" fontId="13" fillId="0" borderId="20" xfId="0" applyNumberFormat="1" applyFont="1" applyBorder="1" applyAlignment="1" applyProtection="1">
      <alignment horizontal="center" vertical="center" shrinkToFit="1"/>
      <protection locked="0"/>
    </xf>
    <xf numFmtId="0" fontId="13" fillId="0" borderId="22" xfId="0" applyFont="1" applyBorder="1" applyAlignment="1" applyProtection="1">
      <alignment horizontal="justify" vertical="center" wrapText="1"/>
      <protection locked="0"/>
    </xf>
    <xf numFmtId="0" fontId="13" fillId="0" borderId="19" xfId="0" applyFont="1" applyBorder="1" applyAlignment="1" applyProtection="1">
      <alignment horizontal="center" vertical="center" shrinkToFit="1"/>
      <protection locked="0"/>
    </xf>
    <xf numFmtId="20" fontId="13" fillId="0" borderId="10" xfId="0" applyNumberFormat="1" applyFont="1" applyBorder="1" applyAlignment="1" applyProtection="1">
      <alignment horizontal="center" vertical="center" shrinkToFit="1"/>
      <protection locked="0"/>
    </xf>
    <xf numFmtId="20" fontId="13" fillId="0" borderId="11" xfId="0" applyNumberFormat="1" applyFont="1" applyBorder="1" applyAlignment="1" applyProtection="1">
      <alignment horizontal="center" vertical="center" shrinkToFit="1"/>
      <protection locked="0"/>
    </xf>
    <xf numFmtId="0" fontId="13" fillId="0" borderId="4" xfId="0" applyFont="1" applyBorder="1" applyAlignment="1" applyProtection="1">
      <alignment horizontal="justify" vertical="center" wrapText="1"/>
      <protection locked="0"/>
    </xf>
    <xf numFmtId="181" fontId="13" fillId="0" borderId="4" xfId="0" applyNumberFormat="1" applyFont="1" applyBorder="1" applyAlignment="1" applyProtection="1">
      <alignment horizontal="right" vertical="center" shrinkToFit="1"/>
      <protection locked="0"/>
    </xf>
    <xf numFmtId="180" fontId="13" fillId="0" borderId="4" xfId="1" applyNumberFormat="1" applyFont="1" applyFill="1" applyBorder="1" applyAlignment="1" applyProtection="1">
      <alignment vertical="center" shrinkToFit="1"/>
      <protection locked="0"/>
    </xf>
    <xf numFmtId="14" fontId="13" fillId="0" borderId="3" xfId="0" applyNumberFormat="1" applyFont="1" applyBorder="1" applyAlignment="1" applyProtection="1">
      <alignment horizontal="center" vertical="center" shrinkToFit="1"/>
      <protection locked="0"/>
    </xf>
    <xf numFmtId="0" fontId="13" fillId="0" borderId="4" xfId="0" applyFont="1" applyBorder="1" applyAlignment="1" applyProtection="1">
      <alignment vertical="center" wrapText="1"/>
      <protection locked="0"/>
    </xf>
    <xf numFmtId="0" fontId="13" fillId="0" borderId="35" xfId="0" applyFont="1" applyBorder="1" applyAlignment="1">
      <alignment horizontal="center" vertical="center"/>
    </xf>
    <xf numFmtId="0" fontId="13" fillId="0" borderId="12" xfId="0" applyFont="1" applyBorder="1" applyAlignment="1">
      <alignment horizontal="center" vertical="center" shrinkToFit="1"/>
    </xf>
    <xf numFmtId="0" fontId="10" fillId="0" borderId="0" xfId="0" applyFont="1" applyAlignment="1">
      <alignment horizontal="left" vertical="top"/>
    </xf>
    <xf numFmtId="0" fontId="13" fillId="0" borderId="31" xfId="0" applyFont="1" applyBorder="1" applyAlignment="1">
      <alignment horizontal="center" vertical="center" shrinkToFit="1"/>
    </xf>
    <xf numFmtId="38" fontId="8" fillId="0" borderId="4" xfId="1" applyFont="1" applyFill="1" applyBorder="1" applyAlignment="1" applyProtection="1">
      <alignment vertical="center"/>
    </xf>
    <xf numFmtId="0" fontId="13" fillId="0" borderId="22" xfId="0" applyFont="1" applyBorder="1" applyAlignment="1">
      <alignment horizontal="center" vertical="center" shrinkToFit="1"/>
    </xf>
    <xf numFmtId="180" fontId="13" fillId="2" borderId="14" xfId="1" applyNumberFormat="1" applyFont="1" applyFill="1" applyBorder="1" applyAlignment="1">
      <alignment vertical="center" shrinkToFit="1"/>
    </xf>
    <xf numFmtId="180" fontId="13" fillId="2" borderId="35" xfId="1" applyNumberFormat="1" applyFont="1" applyFill="1" applyBorder="1" applyAlignment="1">
      <alignment vertical="center" shrinkToFit="1"/>
    </xf>
    <xf numFmtId="180" fontId="13" fillId="2" borderId="30" xfId="1" applyNumberFormat="1" applyFont="1" applyFill="1" applyBorder="1" applyAlignment="1">
      <alignment vertical="center" shrinkToFit="1"/>
    </xf>
    <xf numFmtId="180" fontId="13" fillId="0" borderId="19" xfId="1" applyNumberFormat="1" applyFont="1" applyFill="1" applyBorder="1" applyAlignment="1" applyProtection="1">
      <alignment vertical="center" shrinkToFit="1"/>
      <protection locked="0"/>
    </xf>
    <xf numFmtId="180" fontId="13" fillId="2" borderId="22" xfId="1" applyNumberFormat="1" applyFont="1" applyFill="1" applyBorder="1" applyAlignment="1">
      <alignment vertical="center" shrinkToFit="1"/>
    </xf>
    <xf numFmtId="180" fontId="13" fillId="2" borderId="12" xfId="1" applyNumberFormat="1" applyFont="1" applyFill="1" applyBorder="1" applyAlignment="1">
      <alignment vertical="center" shrinkToFit="1"/>
    </xf>
    <xf numFmtId="0" fontId="13" fillId="0" borderId="25" xfId="0" applyFont="1" applyBorder="1" applyAlignment="1">
      <alignment horizontal="right" vertical="top" shrinkToFit="1"/>
    </xf>
    <xf numFmtId="180" fontId="13" fillId="2" borderId="28" xfId="1" applyNumberFormat="1" applyFont="1" applyFill="1" applyBorder="1" applyAlignment="1">
      <alignment vertical="center" shrinkToFit="1"/>
    </xf>
    <xf numFmtId="180" fontId="13" fillId="0" borderId="44" xfId="1" applyNumberFormat="1" applyFont="1" applyFill="1" applyBorder="1" applyAlignment="1" applyProtection="1">
      <alignment vertical="center" shrinkToFit="1"/>
      <protection locked="0"/>
    </xf>
    <xf numFmtId="0" fontId="13" fillId="0" borderId="0" xfId="0" applyFont="1" applyAlignment="1">
      <alignment horizontal="left" vertical="center"/>
    </xf>
    <xf numFmtId="0" fontId="13" fillId="0" borderId="21" xfId="0" applyFont="1" applyBorder="1" applyAlignment="1">
      <alignment horizontal="center" vertical="center" shrinkToFit="1"/>
    </xf>
    <xf numFmtId="180" fontId="13" fillId="2" borderId="4" xfId="1" applyNumberFormat="1" applyFont="1" applyFill="1" applyBorder="1" applyAlignment="1">
      <alignment vertical="center" shrinkToFit="1"/>
    </xf>
    <xf numFmtId="180" fontId="13" fillId="0" borderId="18" xfId="1" applyNumberFormat="1" applyFont="1" applyFill="1" applyBorder="1" applyAlignment="1" applyProtection="1">
      <alignment vertical="center" shrinkToFit="1"/>
      <protection locked="0"/>
    </xf>
    <xf numFmtId="0" fontId="13" fillId="0" borderId="5"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17" xfId="0" applyFont="1" applyBorder="1" applyAlignment="1">
      <alignment horizontal="center" vertical="center"/>
    </xf>
    <xf numFmtId="0" fontId="13" fillId="0" borderId="3" xfId="0" applyFont="1" applyBorder="1" applyAlignment="1">
      <alignment horizontal="center" vertical="center" wrapText="1" shrinkToFit="1"/>
    </xf>
    <xf numFmtId="0" fontId="13" fillId="0" borderId="10"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2" xfId="0" applyFont="1" applyBorder="1" applyAlignment="1">
      <alignment horizontal="center" vertical="center" wrapText="1"/>
    </xf>
    <xf numFmtId="0" fontId="13" fillId="0" borderId="22"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0" fillId="0" borderId="13" xfId="0" applyFont="1" applyBorder="1" applyAlignment="1">
      <alignment vertical="center" wrapText="1" shrinkToFit="1"/>
    </xf>
    <xf numFmtId="0" fontId="10" fillId="0" borderId="14" xfId="0" applyFont="1" applyBorder="1" applyAlignment="1" applyProtection="1">
      <alignment vertical="center" shrinkToFit="1"/>
      <protection locked="0"/>
    </xf>
    <xf numFmtId="0" fontId="10" fillId="0" borderId="14" xfId="0" applyFont="1" applyBorder="1" applyAlignment="1">
      <alignment vertical="center" wrapText="1" shrinkToFit="1"/>
    </xf>
    <xf numFmtId="0" fontId="10" fillId="0" borderId="41" xfId="0" applyFont="1" applyBorder="1" applyAlignment="1" applyProtection="1">
      <alignment vertical="center" shrinkToFit="1"/>
      <protection locked="0"/>
    </xf>
    <xf numFmtId="38" fontId="13" fillId="0" borderId="0" xfId="1" applyFont="1" applyFill="1" applyBorder="1" applyAlignment="1">
      <alignment vertical="center" wrapText="1" shrinkToFit="1"/>
    </xf>
    <xf numFmtId="38" fontId="13" fillId="0" borderId="1" xfId="1" applyFont="1" applyFill="1" applyBorder="1" applyAlignment="1">
      <alignment vertical="center" wrapText="1" shrinkToFit="1"/>
    </xf>
    <xf numFmtId="38" fontId="13" fillId="0" borderId="3" xfId="1" applyFont="1" applyFill="1" applyBorder="1" applyAlignment="1">
      <alignment horizontal="center" vertical="center" shrinkToFit="1"/>
    </xf>
    <xf numFmtId="0" fontId="13" fillId="0" borderId="29" xfId="0" applyFont="1" applyBorder="1" applyAlignment="1">
      <alignment horizontal="right" vertical="top" shrinkToFit="1"/>
    </xf>
    <xf numFmtId="0" fontId="13" fillId="0" borderId="24" xfId="0" applyFont="1" applyBorder="1" applyAlignment="1">
      <alignment horizontal="right" vertical="center" shrinkToFit="1"/>
    </xf>
    <xf numFmtId="180" fontId="13" fillId="2" borderId="43" xfId="1" applyNumberFormat="1" applyFont="1" applyFill="1" applyBorder="1" applyAlignment="1">
      <alignment vertical="center" shrinkToFit="1"/>
    </xf>
    <xf numFmtId="180" fontId="13" fillId="2" borderId="13" xfId="1" applyNumberFormat="1" applyFont="1" applyFill="1" applyBorder="1" applyAlignment="1">
      <alignment vertical="center" shrinkToFit="1"/>
    </xf>
    <xf numFmtId="0" fontId="10" fillId="0" borderId="1" xfId="0" applyFont="1" applyBorder="1" applyAlignment="1">
      <alignment vertical="center" shrinkToFit="1"/>
    </xf>
    <xf numFmtId="180" fontId="13" fillId="0" borderId="46" xfId="1" applyNumberFormat="1" applyFont="1" applyFill="1" applyBorder="1" applyAlignment="1" applyProtection="1">
      <alignment vertical="center" shrinkToFit="1"/>
      <protection locked="0"/>
    </xf>
    <xf numFmtId="0" fontId="8" fillId="0" borderId="0" xfId="10" applyFont="1">
      <alignment vertical="center"/>
    </xf>
    <xf numFmtId="0" fontId="8" fillId="0" borderId="0" xfId="11" applyFont="1" applyAlignment="1">
      <alignment vertical="center" wrapText="1"/>
    </xf>
    <xf numFmtId="0" fontId="19" fillId="0" borderId="0" xfId="11" applyFont="1">
      <alignment vertical="center"/>
    </xf>
    <xf numFmtId="0" fontId="8" fillId="0" borderId="0" xfId="11" applyFont="1">
      <alignment vertical="center"/>
    </xf>
    <xf numFmtId="181" fontId="13" fillId="0" borderId="22" xfId="0" applyNumberFormat="1" applyFont="1" applyBorder="1" applyAlignment="1" applyProtection="1">
      <alignment horizontal="right" vertical="center" shrinkToFit="1"/>
      <protection locked="0"/>
    </xf>
    <xf numFmtId="180" fontId="13" fillId="2" borderId="19"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0" fillId="0" borderId="0" xfId="0" applyFont="1" applyAlignment="1">
      <alignment horizontal="right" vertical="center"/>
    </xf>
    <xf numFmtId="178" fontId="10" fillId="2" borderId="0" xfId="8" applyNumberFormat="1" applyFont="1" applyFill="1" applyAlignment="1">
      <alignment horizontal="center" vertical="top" shrinkToFit="1"/>
    </xf>
    <xf numFmtId="0" fontId="10" fillId="0" borderId="0" xfId="8" applyFont="1" applyAlignment="1">
      <alignment horizontal="left" vertical="top" wrapText="1"/>
    </xf>
    <xf numFmtId="0" fontId="10" fillId="0" borderId="0" xfId="8" applyFont="1" applyAlignment="1">
      <alignment horizontal="right" vertical="top" shrinkToFit="1"/>
    </xf>
    <xf numFmtId="0" fontId="10" fillId="0" borderId="0" xfId="8" applyFont="1" applyAlignment="1">
      <alignment horizontal="center" vertical="top"/>
    </xf>
    <xf numFmtId="0" fontId="10" fillId="0" borderId="0" xfId="8" applyFont="1" applyAlignment="1">
      <alignment horizontal="center" vertical="top" shrinkToFit="1"/>
    </xf>
    <xf numFmtId="0" fontId="10" fillId="0" borderId="0" xfId="8" applyFont="1" applyAlignment="1">
      <alignment horizontal="center" vertical="top" wrapText="1"/>
    </xf>
    <xf numFmtId="178" fontId="10" fillId="2" borderId="0" xfId="8" applyNumberFormat="1" applyFont="1" applyFill="1" applyAlignment="1">
      <alignment horizontal="center" vertical="top" wrapText="1"/>
    </xf>
    <xf numFmtId="0" fontId="10" fillId="0" borderId="0" xfId="8" applyFont="1" applyAlignment="1">
      <alignment horizontal="center" vertical="center" shrinkToFit="1"/>
    </xf>
    <xf numFmtId="178" fontId="10" fillId="0" borderId="0" xfId="8" applyNumberFormat="1" applyFont="1" applyAlignment="1">
      <alignment horizontal="center" vertical="top" shrinkToFit="1"/>
    </xf>
    <xf numFmtId="0" fontId="10" fillId="0" borderId="0" xfId="8" applyFont="1" applyAlignment="1">
      <alignment horizontal="left" vertical="top" shrinkToFit="1"/>
    </xf>
    <xf numFmtId="0" fontId="10" fillId="0" borderId="0" xfId="8" applyFont="1" applyAlignment="1">
      <alignment horizontal="justify" vertical="top" wrapText="1"/>
    </xf>
    <xf numFmtId="0" fontId="10" fillId="0" borderId="0" xfId="7" applyFont="1" applyAlignment="1">
      <alignment horizontal="left" vertical="top" wrapText="1"/>
    </xf>
    <xf numFmtId="0" fontId="10" fillId="0" borderId="0" xfId="8" applyFont="1" applyAlignment="1">
      <alignment horizontal="left" vertical="center"/>
    </xf>
    <xf numFmtId="0" fontId="10" fillId="0" borderId="33" xfId="8" applyFont="1" applyBorder="1" applyAlignment="1">
      <alignment horizontal="center" vertical="center"/>
    </xf>
    <xf numFmtId="0" fontId="10" fillId="0" borderId="33" xfId="8" applyFont="1" applyBorder="1" applyAlignment="1">
      <alignment horizontal="center" vertical="center" shrinkToFit="1"/>
    </xf>
    <xf numFmtId="0" fontId="10" fillId="0" borderId="33" xfId="8" applyFont="1" applyBorder="1" applyAlignment="1">
      <alignment horizontal="left" vertical="center"/>
    </xf>
    <xf numFmtId="177" fontId="10" fillId="0" borderId="0" xfId="8" applyNumberFormat="1" applyFont="1" applyAlignment="1">
      <alignment horizontal="center" vertical="center"/>
    </xf>
    <xf numFmtId="0" fontId="10" fillId="0" borderId="32" xfId="8" applyFont="1" applyBorder="1" applyAlignment="1">
      <alignment horizontal="center" vertical="center"/>
    </xf>
    <xf numFmtId="0" fontId="10" fillId="0" borderId="32" xfId="8" applyFont="1" applyBorder="1" applyAlignment="1">
      <alignment horizontal="center" vertical="center" shrinkToFit="1"/>
    </xf>
    <xf numFmtId="0" fontId="10" fillId="0" borderId="32" xfId="8" applyFont="1" applyBorder="1" applyAlignment="1">
      <alignment horizontal="left" vertical="center"/>
    </xf>
    <xf numFmtId="179" fontId="10" fillId="0" borderId="0" xfId="8" applyNumberFormat="1" applyFont="1" applyAlignment="1">
      <alignment horizontal="center" vertical="center"/>
    </xf>
    <xf numFmtId="20" fontId="10" fillId="0" borderId="0" xfId="8" applyNumberFormat="1" applyFont="1" applyAlignment="1">
      <alignment horizontal="center" vertical="center"/>
    </xf>
    <xf numFmtId="0" fontId="10" fillId="0" borderId="0" xfId="8" applyFont="1" applyAlignment="1">
      <alignment horizontal="left" vertical="center" shrinkToFit="1"/>
    </xf>
    <xf numFmtId="0" fontId="10" fillId="0" borderId="0" xfId="7" applyFont="1" applyAlignment="1">
      <alignment horizontal="left" vertical="center"/>
    </xf>
    <xf numFmtId="0" fontId="10" fillId="0" borderId="0" xfId="9" applyFont="1" applyAlignment="1">
      <alignment horizontal="left" vertical="center"/>
    </xf>
    <xf numFmtId="0" fontId="9" fillId="0" borderId="0" xfId="8" applyFont="1" applyAlignment="1">
      <alignment horizontal="center" vertical="center"/>
    </xf>
    <xf numFmtId="0" fontId="10" fillId="0" borderId="0" xfId="9" applyFont="1" applyAlignment="1">
      <alignment horizontal="left" vertical="center" wrapText="1"/>
    </xf>
    <xf numFmtId="0" fontId="13" fillId="0" borderId="0" xfId="8" applyFont="1" applyAlignment="1">
      <alignment horizontal="left" vertical="center"/>
    </xf>
    <xf numFmtId="0" fontId="0" fillId="0" borderId="0" xfId="0" applyAlignment="1">
      <alignment horizontal="left" vertical="center"/>
    </xf>
    <xf numFmtId="0" fontId="13" fillId="0" borderId="0" xfId="8" applyFont="1" applyAlignment="1">
      <alignment horizontal="left" vertical="center" shrinkToFit="1"/>
    </xf>
    <xf numFmtId="0" fontId="0" fillId="0" borderId="0" xfId="0" applyAlignment="1">
      <alignment horizontal="left" vertical="center" shrinkToFit="1"/>
    </xf>
    <xf numFmtId="0" fontId="14" fillId="0" borderId="16" xfId="0" applyFont="1" applyBorder="1" applyAlignment="1">
      <alignment horizontal="center" vertical="center" shrinkToFit="1"/>
    </xf>
    <xf numFmtId="38" fontId="14" fillId="2" borderId="30" xfId="0" applyNumberFormat="1" applyFont="1" applyFill="1" applyBorder="1" applyAlignment="1">
      <alignment horizontal="center" vertical="center" shrinkToFit="1"/>
    </xf>
    <xf numFmtId="0" fontId="14" fillId="2" borderId="14" xfId="0" applyFont="1" applyFill="1" applyBorder="1" applyAlignment="1">
      <alignment horizontal="center" vertical="center" shrinkToFit="1"/>
    </xf>
    <xf numFmtId="0" fontId="14" fillId="2" borderId="41" xfId="0" applyFont="1" applyFill="1" applyBorder="1" applyAlignment="1">
      <alignment horizontal="center" vertical="center" shrinkToFit="1"/>
    </xf>
    <xf numFmtId="38" fontId="13" fillId="2" borderId="10" xfId="1" applyFont="1" applyFill="1" applyBorder="1" applyAlignment="1">
      <alignment horizontal="center" vertical="center" shrinkToFit="1"/>
    </xf>
    <xf numFmtId="38" fontId="13" fillId="2" borderId="11" xfId="1" applyFont="1" applyFill="1" applyBorder="1" applyAlignment="1">
      <alignment horizontal="center" vertical="center" shrinkToFit="1"/>
    </xf>
    <xf numFmtId="38" fontId="13" fillId="2" borderId="36" xfId="1" applyFont="1" applyFill="1" applyBorder="1" applyAlignment="1">
      <alignment horizontal="center" vertical="center" shrinkToFit="1"/>
    </xf>
    <xf numFmtId="0" fontId="13" fillId="0" borderId="1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26" xfId="0" applyFont="1" applyBorder="1" applyAlignment="1">
      <alignment horizontal="center" vertical="center" shrinkToFit="1"/>
    </xf>
    <xf numFmtId="0" fontId="13" fillId="0" borderId="29" xfId="0" applyFont="1" applyBorder="1" applyAlignment="1">
      <alignment horizontal="center" vertical="center" shrinkToFit="1"/>
    </xf>
    <xf numFmtId="182" fontId="10" fillId="2" borderId="14" xfId="0" applyNumberFormat="1"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0" fillId="0" borderId="0" xfId="0" applyFont="1" applyAlignment="1">
      <alignment horizontal="left" vertical="top"/>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4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15" xfId="0" applyFont="1" applyBorder="1" applyAlignment="1">
      <alignment horizontal="center" vertical="center" shrinkToFit="1"/>
    </xf>
    <xf numFmtId="0" fontId="13" fillId="0" borderId="47" xfId="0" applyFont="1" applyBorder="1" applyAlignment="1">
      <alignment horizontal="center" vertical="top"/>
    </xf>
    <xf numFmtId="0" fontId="13" fillId="0" borderId="0" xfId="0" applyFont="1" applyAlignment="1">
      <alignment horizontal="center" vertical="top"/>
    </xf>
    <xf numFmtId="0" fontId="13" fillId="0" borderId="1" xfId="0" applyFont="1" applyBorder="1" applyAlignment="1">
      <alignment horizontal="center" vertical="top"/>
    </xf>
    <xf numFmtId="0" fontId="13" fillId="0" borderId="49" xfId="0" applyFont="1" applyBorder="1" applyAlignment="1">
      <alignment horizontal="center" vertical="top"/>
    </xf>
    <xf numFmtId="0" fontId="13" fillId="0" borderId="37" xfId="0" applyFont="1" applyBorder="1" applyAlignment="1">
      <alignment horizontal="center" vertical="top"/>
    </xf>
    <xf numFmtId="0" fontId="13" fillId="0" borderId="45" xfId="0" applyFont="1" applyBorder="1" applyAlignment="1">
      <alignment horizontal="center" vertical="top"/>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13" fillId="0" borderId="39" xfId="0" applyFont="1" applyBorder="1" applyAlignment="1">
      <alignment horizontal="center" vertical="center"/>
    </xf>
    <xf numFmtId="182" fontId="14" fillId="2" borderId="30" xfId="0" applyNumberFormat="1" applyFont="1" applyFill="1" applyBorder="1" applyAlignment="1">
      <alignment horizontal="center" vertical="center" shrinkToFit="1"/>
    </xf>
    <xf numFmtId="0" fontId="13" fillId="2" borderId="0" xfId="0" applyFont="1" applyFill="1" applyAlignment="1">
      <alignment horizontal="left" vertical="center" shrinkToFit="1"/>
    </xf>
    <xf numFmtId="0" fontId="13" fillId="0" borderId="27" xfId="0" applyFont="1" applyBorder="1" applyAlignment="1">
      <alignment horizontal="center" vertical="center" shrinkToFit="1"/>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5" xfId="0" applyFont="1" applyBorder="1" applyAlignment="1">
      <alignment horizontal="center" vertical="center"/>
    </xf>
    <xf numFmtId="0" fontId="13" fillId="0" borderId="2" xfId="0" applyFont="1" applyBorder="1" applyAlignment="1">
      <alignment horizontal="left" vertical="center"/>
    </xf>
    <xf numFmtId="182" fontId="16" fillId="2" borderId="10" xfId="1" applyNumberFormat="1" applyFont="1" applyFill="1" applyBorder="1" applyAlignment="1">
      <alignment horizontal="center" vertical="center" shrinkToFit="1"/>
    </xf>
    <xf numFmtId="182" fontId="16" fillId="2" borderId="11" xfId="1" applyNumberFormat="1" applyFont="1" applyFill="1" applyBorder="1" applyAlignment="1">
      <alignment horizontal="center" vertical="center" shrinkToFit="1"/>
    </xf>
    <xf numFmtId="0" fontId="9" fillId="0" borderId="0" xfId="0" applyFont="1" applyAlignment="1">
      <alignment horizontal="left" vertical="center"/>
    </xf>
    <xf numFmtId="0" fontId="9" fillId="0" borderId="0" xfId="0" applyFont="1" applyAlignment="1">
      <alignment horizontal="center" vertical="center" wrapText="1"/>
    </xf>
    <xf numFmtId="38" fontId="13" fillId="0" borderId="38" xfId="1" applyFont="1" applyFill="1" applyBorder="1" applyAlignment="1">
      <alignment horizontal="center" vertical="center" wrapText="1" shrinkToFit="1"/>
    </xf>
    <xf numFmtId="38" fontId="13" fillId="0" borderId="8" xfId="1" applyFont="1" applyFill="1" applyBorder="1" applyAlignment="1">
      <alignment horizontal="center" vertical="center" wrapText="1" shrinkToFit="1"/>
    </xf>
    <xf numFmtId="38" fontId="13" fillId="0" borderId="39" xfId="1" applyFont="1" applyFill="1" applyBorder="1" applyAlignment="1">
      <alignment horizontal="center" vertical="center" wrapText="1" shrinkToFit="1"/>
    </xf>
    <xf numFmtId="0" fontId="10" fillId="0" borderId="0" xfId="0" applyFont="1" applyAlignment="1">
      <alignment horizontal="right" vertical="center"/>
    </xf>
    <xf numFmtId="178" fontId="10" fillId="2" borderId="0" xfId="9" applyNumberFormat="1" applyFont="1" applyFill="1" applyAlignment="1">
      <alignment horizontal="center" vertical="top" shrinkToFit="1"/>
    </xf>
    <xf numFmtId="0" fontId="10" fillId="0" borderId="0" xfId="9" applyFont="1" applyAlignment="1">
      <alignment horizontal="left" vertical="top" wrapText="1"/>
    </xf>
    <xf numFmtId="0" fontId="10" fillId="0" borderId="0" xfId="9" applyFont="1" applyAlignment="1">
      <alignment horizontal="right" vertical="top" shrinkToFit="1"/>
    </xf>
    <xf numFmtId="0" fontId="10" fillId="0" borderId="0" xfId="9" applyFont="1" applyAlignment="1">
      <alignment horizontal="center" vertical="top"/>
    </xf>
    <xf numFmtId="0" fontId="10" fillId="0" borderId="0" xfId="9" applyFont="1" applyAlignment="1">
      <alignment horizontal="center" vertical="top" shrinkToFit="1"/>
    </xf>
    <xf numFmtId="0" fontId="10" fillId="0" borderId="0" xfId="9" applyFont="1" applyAlignment="1">
      <alignment horizontal="center" vertical="top" wrapText="1"/>
    </xf>
    <xf numFmtId="178" fontId="10" fillId="2" borderId="0" xfId="9" applyNumberFormat="1" applyFont="1" applyFill="1" applyAlignment="1">
      <alignment horizontal="center" vertical="top" wrapText="1"/>
    </xf>
    <xf numFmtId="0" fontId="10" fillId="0" borderId="0" xfId="9" applyFont="1" applyAlignment="1">
      <alignment horizontal="center" vertical="center" shrinkToFit="1"/>
    </xf>
    <xf numFmtId="178" fontId="10" fillId="0" borderId="0" xfId="9" applyNumberFormat="1" applyFont="1" applyAlignment="1" applyProtection="1">
      <alignment horizontal="center" vertical="top" shrinkToFit="1"/>
      <protection locked="0"/>
    </xf>
    <xf numFmtId="0" fontId="10" fillId="0" borderId="0" xfId="9" applyFont="1" applyAlignment="1">
      <alignment horizontal="left" vertical="top" shrinkToFit="1"/>
    </xf>
    <xf numFmtId="0" fontId="10" fillId="0" borderId="0" xfId="9" applyFont="1" applyAlignment="1">
      <alignment horizontal="justify" vertical="top" wrapText="1"/>
    </xf>
    <xf numFmtId="0" fontId="10" fillId="0" borderId="0" xfId="9" applyFont="1" applyAlignment="1" applyProtection="1">
      <alignment horizontal="left" vertical="top" wrapText="1"/>
      <protection locked="0"/>
    </xf>
    <xf numFmtId="0" fontId="10" fillId="0" borderId="33" xfId="9" applyFont="1" applyBorder="1" applyAlignment="1">
      <alignment horizontal="center" vertical="center"/>
    </xf>
    <xf numFmtId="0" fontId="10" fillId="0" borderId="33" xfId="9" applyFont="1" applyBorder="1" applyAlignment="1" applyProtection="1">
      <alignment horizontal="center" vertical="center" shrinkToFit="1"/>
      <protection locked="0"/>
    </xf>
    <xf numFmtId="0" fontId="10" fillId="0" borderId="33" xfId="9" applyFont="1" applyBorder="1" applyAlignment="1" applyProtection="1">
      <alignment horizontal="left" vertical="center"/>
      <protection locked="0"/>
    </xf>
    <xf numFmtId="177" fontId="10" fillId="0" borderId="0" xfId="9" applyNumberFormat="1" applyFont="1" applyAlignment="1">
      <alignment horizontal="center" vertical="center"/>
    </xf>
    <xf numFmtId="0" fontId="10" fillId="0" borderId="0" xfId="9" applyFont="1" applyAlignment="1" applyProtection="1">
      <alignment horizontal="left" vertical="center"/>
      <protection locked="0"/>
    </xf>
    <xf numFmtId="0" fontId="10" fillId="0" borderId="32" xfId="9" applyFont="1" applyBorder="1" applyAlignment="1">
      <alignment horizontal="center" vertical="center"/>
    </xf>
    <xf numFmtId="0" fontId="10" fillId="0" borderId="32" xfId="9" applyFont="1" applyBorder="1" applyAlignment="1" applyProtection="1">
      <alignment horizontal="center" vertical="center" shrinkToFit="1"/>
      <protection locked="0"/>
    </xf>
    <xf numFmtId="0" fontId="10" fillId="0" borderId="32" xfId="9" applyFont="1" applyBorder="1" applyAlignment="1" applyProtection="1">
      <alignment horizontal="left" vertical="center"/>
      <protection locked="0"/>
    </xf>
    <xf numFmtId="179" fontId="10" fillId="0" borderId="0" xfId="9" applyNumberFormat="1" applyFont="1" applyAlignment="1" applyProtection="1">
      <alignment horizontal="center" vertical="center"/>
      <protection locked="0"/>
    </xf>
    <xf numFmtId="20" fontId="10" fillId="0" borderId="0" xfId="9" applyNumberFormat="1" applyFont="1" applyAlignment="1" applyProtection="1">
      <alignment horizontal="center" vertical="center"/>
      <protection locked="0"/>
    </xf>
    <xf numFmtId="0" fontId="10" fillId="0" borderId="0" xfId="9" applyFont="1" applyAlignment="1">
      <alignment horizontal="left" vertical="center" shrinkToFit="1"/>
    </xf>
    <xf numFmtId="0" fontId="9" fillId="0" borderId="0" xfId="9" applyFont="1" applyAlignment="1">
      <alignment horizontal="center" vertical="center"/>
    </xf>
    <xf numFmtId="0" fontId="10" fillId="0" borderId="0" xfId="9" applyFont="1" applyAlignment="1" applyProtection="1">
      <alignment horizontal="left" vertical="center" wrapText="1"/>
      <protection locked="0"/>
    </xf>
    <xf numFmtId="0" fontId="13" fillId="0" borderId="0" xfId="9" applyFont="1" applyAlignment="1">
      <alignment horizontal="left" vertical="center"/>
    </xf>
    <xf numFmtId="0" fontId="13" fillId="0" borderId="0" xfId="9" applyFont="1" applyAlignment="1">
      <alignment horizontal="left" vertical="center" shrinkToFit="1"/>
    </xf>
    <xf numFmtId="0" fontId="10" fillId="0" borderId="3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182" fontId="16" fillId="2" borderId="10" xfId="1" applyNumberFormat="1" applyFont="1" applyFill="1" applyBorder="1" applyAlignment="1">
      <alignment horizontal="right" vertical="center" shrinkToFit="1"/>
    </xf>
    <xf numFmtId="182" fontId="16" fillId="2" borderId="11" xfId="1" applyNumberFormat="1" applyFont="1" applyFill="1" applyBorder="1" applyAlignment="1">
      <alignment horizontal="right" vertical="center" shrinkToFit="1"/>
    </xf>
    <xf numFmtId="0" fontId="19" fillId="0" borderId="0" xfId="11" applyFont="1" applyAlignment="1">
      <alignment horizontal="right" vertical="top"/>
    </xf>
    <xf numFmtId="0" fontId="19" fillId="0" borderId="0" xfId="10" applyFont="1" applyAlignment="1">
      <alignment horizontal="justify" vertical="top" wrapText="1"/>
    </xf>
    <xf numFmtId="0" fontId="8" fillId="0" borderId="0" xfId="10" applyFont="1" applyAlignment="1">
      <alignment horizontal="left" vertical="center"/>
    </xf>
    <xf numFmtId="0" fontId="22" fillId="0" borderId="0" xfId="10" applyFont="1" applyAlignment="1">
      <alignment horizontal="left" vertical="center"/>
    </xf>
    <xf numFmtId="0" fontId="21" fillId="0" borderId="0" xfId="10" applyFont="1" applyAlignment="1">
      <alignment horizontal="center" vertical="center" wrapText="1"/>
    </xf>
    <xf numFmtId="0" fontId="8" fillId="0" borderId="0" xfId="11" applyFont="1" applyAlignment="1">
      <alignment horizontal="center" vertical="center"/>
    </xf>
    <xf numFmtId="0" fontId="20" fillId="0" borderId="0" xfId="11" applyFont="1" applyAlignment="1">
      <alignment horizontal="left" vertical="center" shrinkToFit="1"/>
    </xf>
    <xf numFmtId="0" fontId="8" fillId="3" borderId="0" xfId="11" applyFont="1" applyFill="1" applyAlignment="1">
      <alignment horizontal="justify" vertical="distributed" wrapText="1"/>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8" fillId="2" borderId="4" xfId="0" applyFont="1" applyFill="1" applyBorder="1" applyAlignment="1">
      <alignment horizontal="center" vertical="center"/>
    </xf>
    <xf numFmtId="0" fontId="8" fillId="0" borderId="4" xfId="0" applyFont="1" applyBorder="1" applyAlignment="1">
      <alignment horizontal="center" vertical="center" wrapText="1"/>
    </xf>
  </cellXfs>
  <cellStyles count="12">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 name="標準 3 3 2" xfId="10" xr:uid="{89465CF3-25B6-4D14-9E27-A99EBA8AF967}"/>
    <cellStyle name="標準 4" xfId="11" xr:uid="{1D91D3AE-54C2-4512-9645-C940B2D4B8E8}"/>
  </cellStyles>
  <dxfs count="3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104775</xdr:colOff>
      <xdr:row>9</xdr:row>
      <xdr:rowOff>86565</xdr:rowOff>
    </xdr:from>
    <xdr:ext cx="4641850" cy="2452594"/>
    <xdr:sp macro="" textlink="">
      <xdr:nvSpPr>
        <xdr:cNvPr id="2" name="テキスト ボックス 1">
          <a:extLst>
            <a:ext uri="{FF2B5EF4-FFF2-40B4-BE49-F238E27FC236}">
              <a16:creationId xmlns:a16="http://schemas.microsoft.com/office/drawing/2014/main" id="{3C9ABFD8-BC72-4C50-BA83-C4FD0A50C507}"/>
            </a:ext>
          </a:extLst>
        </xdr:cNvPr>
        <xdr:cNvSpPr txBox="1"/>
      </xdr:nvSpPr>
      <xdr:spPr>
        <a:xfrm>
          <a:off x="6438900" y="1886790"/>
          <a:ext cx="4641850"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37</xdr:row>
      <xdr:rowOff>117600</xdr:rowOff>
    </xdr:from>
    <xdr:ext cx="3438525" cy="564898"/>
    <xdr:sp macro="" textlink="">
      <xdr:nvSpPr>
        <xdr:cNvPr id="3" name="テキスト ボックス 2">
          <a:extLst>
            <a:ext uri="{FF2B5EF4-FFF2-40B4-BE49-F238E27FC236}">
              <a16:creationId xmlns:a16="http://schemas.microsoft.com/office/drawing/2014/main" id="{2D0531EE-119F-438B-8B0B-A478748B90E9}"/>
            </a:ext>
          </a:extLst>
        </xdr:cNvPr>
        <xdr:cNvSpPr txBox="1"/>
      </xdr:nvSpPr>
      <xdr:spPr>
        <a:xfrm>
          <a:off x="6429375" y="7118475"/>
          <a:ext cx="3438525"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「３．研修、講演会等の参加に要</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した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経費」の数字を、申請書類の入力シートに入力してください。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169333</xdr:colOff>
      <xdr:row>16</xdr:row>
      <xdr:rowOff>137582</xdr:rowOff>
    </xdr:from>
    <xdr:to>
      <xdr:col>10</xdr:col>
      <xdr:colOff>486832</xdr:colOff>
      <xdr:row>23</xdr:row>
      <xdr:rowOff>273654</xdr:rowOff>
    </xdr:to>
    <xdr:pic>
      <xdr:nvPicPr>
        <xdr:cNvPr id="2" name="図 1">
          <a:extLst>
            <a:ext uri="{FF2B5EF4-FFF2-40B4-BE49-F238E27FC236}">
              <a16:creationId xmlns:a16="http://schemas.microsoft.com/office/drawing/2014/main" id="{77FB12D2-600D-44FD-844F-6A82E38CB141}"/>
            </a:ext>
          </a:extLst>
        </xdr:cNvPr>
        <xdr:cNvPicPr>
          <a:picLocks noChangeAspect="1"/>
        </xdr:cNvPicPr>
      </xdr:nvPicPr>
      <xdr:blipFill rotWithShape="1">
        <a:blip xmlns:r="http://schemas.openxmlformats.org/officeDocument/2006/relationships" r:embed="rId1"/>
        <a:srcRect l="3567" t="7418" r="24257" b="47384"/>
        <a:stretch/>
      </xdr:blipFill>
      <xdr:spPr>
        <a:xfrm>
          <a:off x="169333" y="5890682"/>
          <a:ext cx="8270874" cy="2803072"/>
        </a:xfrm>
        <a:prstGeom prst="rect">
          <a:avLst/>
        </a:prstGeom>
      </xdr:spPr>
    </xdr:pic>
    <xdr:clientData/>
  </xdr:twoCellAnchor>
  <xdr:twoCellAnchor editAs="oneCell">
    <xdr:from>
      <xdr:col>12</xdr:col>
      <xdr:colOff>4537</xdr:colOff>
      <xdr:row>16</xdr:row>
      <xdr:rowOff>334130</xdr:rowOff>
    </xdr:from>
    <xdr:to>
      <xdr:col>13</xdr:col>
      <xdr:colOff>343204</xdr:colOff>
      <xdr:row>23</xdr:row>
      <xdr:rowOff>57183</xdr:rowOff>
    </xdr:to>
    <xdr:pic>
      <xdr:nvPicPr>
        <xdr:cNvPr id="3" name="il_fi" descr="http://www.rakuten.ne.jp/gold/pcpos/images/receipt02.jpg">
          <a:extLst>
            <a:ext uri="{FF2B5EF4-FFF2-40B4-BE49-F238E27FC236}">
              <a16:creationId xmlns:a16="http://schemas.microsoft.com/office/drawing/2014/main" id="{13C17ADA-25FD-4CA2-A79B-4BA81A1BE4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420680" y="6089951"/>
          <a:ext cx="1100667" cy="2390053"/>
        </a:xfrm>
        <a:prstGeom prst="rect">
          <a:avLst/>
        </a:prstGeom>
        <a:noFill/>
        <a:ln>
          <a:solidFill>
            <a:schemeClr val="bg1">
              <a:lumMod val="50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9</xdr:row>
      <xdr:rowOff>77039</xdr:rowOff>
    </xdr:from>
    <xdr:ext cx="4689475" cy="2452594"/>
    <xdr:sp macro="" textlink="">
      <xdr:nvSpPr>
        <xdr:cNvPr id="2" name="テキスト ボックス 1">
          <a:extLst>
            <a:ext uri="{FF2B5EF4-FFF2-40B4-BE49-F238E27FC236}">
              <a16:creationId xmlns:a16="http://schemas.microsoft.com/office/drawing/2014/main" id="{D42BB41F-C082-494E-96EC-49BF4A3CA81D}"/>
            </a:ext>
          </a:extLst>
        </xdr:cNvPr>
        <xdr:cNvSpPr txBox="1"/>
      </xdr:nvSpPr>
      <xdr:spPr>
        <a:xfrm>
          <a:off x="6429375" y="1877264"/>
          <a:ext cx="4689475"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95250</xdr:colOff>
      <xdr:row>37</xdr:row>
      <xdr:rowOff>117600</xdr:rowOff>
    </xdr:from>
    <xdr:ext cx="3438525" cy="564898"/>
    <xdr:sp macro="" textlink="">
      <xdr:nvSpPr>
        <xdr:cNvPr id="3" name="テキスト ボックス 2">
          <a:extLst>
            <a:ext uri="{FF2B5EF4-FFF2-40B4-BE49-F238E27FC236}">
              <a16:creationId xmlns:a16="http://schemas.microsoft.com/office/drawing/2014/main" id="{7B7FBE10-D5AD-485B-B8D8-62422D01A0B0}"/>
            </a:ext>
          </a:extLst>
        </xdr:cNvPr>
        <xdr:cNvSpPr txBox="1"/>
      </xdr:nvSpPr>
      <xdr:spPr>
        <a:xfrm>
          <a:off x="6429375" y="7118475"/>
          <a:ext cx="3438525" cy="564898"/>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「３．研修、講演会等の参加に要</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した</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経費」の数字を、申請書類の入力シートに入力してください。</a:t>
          </a:r>
          <a:endParaRPr lang="ja-JP" altLang="ja-JP">
            <a:effectLst/>
            <a:latin typeface="游ゴシック" panose="020B0400000000000000" pitchFamily="50" charset="-128"/>
            <a:ea typeface="游ゴシック" panose="020B0400000000000000" pitchFamily="50"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AC61-DD27-4156-83FE-D02BABB63BE8}">
  <sheetPr>
    <tabColor rgb="FFFF0000"/>
  </sheetPr>
  <dimension ref="A1:AJ43"/>
  <sheetViews>
    <sheetView showZeros="0" tabSelected="1" zoomScaleNormal="100" zoomScaleSheetLayoutView="100" workbookViewId="0">
      <selection activeCell="Z15" sqref="Z15"/>
    </sheetView>
  </sheetViews>
  <sheetFormatPr defaultColWidth="2.42578125" defaultRowHeight="15.75"/>
  <cols>
    <col min="1" max="6" width="2.42578125" style="16"/>
    <col min="7" max="8" width="2.42578125" style="16" customWidth="1"/>
    <col min="9" max="14" width="2.42578125" style="16"/>
    <col min="15" max="15" width="2.42578125" style="16" customWidth="1"/>
    <col min="16" max="16384" width="2.42578125" style="16"/>
  </cols>
  <sheetData>
    <row r="1" spans="1:36">
      <c r="A1" s="159" t="s">
        <v>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row>
    <row r="2" spans="1:36">
      <c r="B2" s="17"/>
    </row>
    <row r="3" spans="1:36">
      <c r="A3" s="172" t="s">
        <v>1</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row>
    <row r="4" spans="1:36">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row>
    <row r="5" spans="1:36" ht="15.75" customHeight="1">
      <c r="B5" s="19"/>
      <c r="C5" s="19"/>
      <c r="D5" s="19"/>
      <c r="E5" s="19"/>
      <c r="F5" s="19"/>
      <c r="G5" s="19"/>
      <c r="H5" s="19"/>
      <c r="I5" s="19"/>
      <c r="J5" s="19"/>
      <c r="K5" s="19"/>
      <c r="L5" s="19"/>
      <c r="M5" s="19"/>
      <c r="N5" s="19"/>
      <c r="O5" s="19"/>
      <c r="P5" s="19"/>
      <c r="Q5" s="174" t="s">
        <v>2</v>
      </c>
      <c r="R5" s="175"/>
      <c r="S5" s="175"/>
      <c r="T5" s="175"/>
      <c r="U5" s="173" t="s">
        <v>3</v>
      </c>
      <c r="V5" s="173"/>
      <c r="W5" s="173"/>
      <c r="X5" s="173"/>
      <c r="Y5" s="173"/>
      <c r="Z5" s="173"/>
      <c r="AA5" s="173"/>
      <c r="AB5" s="173"/>
      <c r="AC5" s="173"/>
      <c r="AD5" s="173"/>
      <c r="AE5" s="173"/>
      <c r="AF5" s="173"/>
      <c r="AG5" s="173"/>
      <c r="AH5" s="173"/>
      <c r="AI5" s="173"/>
    </row>
    <row r="6" spans="1:36">
      <c r="B6" s="20"/>
      <c r="C6" s="21"/>
      <c r="D6" s="21"/>
      <c r="E6" s="21"/>
      <c r="F6" s="21"/>
      <c r="G6" s="21"/>
      <c r="H6" s="21"/>
      <c r="I6" s="21"/>
      <c r="J6" s="21"/>
      <c r="K6" s="21"/>
      <c r="L6" s="21"/>
      <c r="M6" s="21"/>
      <c r="N6" s="21"/>
      <c r="O6" s="21"/>
      <c r="P6" s="21"/>
      <c r="Q6" s="174" t="s">
        <v>4</v>
      </c>
      <c r="R6" s="175"/>
      <c r="S6" s="175"/>
      <c r="T6" s="175"/>
      <c r="U6" s="173" t="s">
        <v>5</v>
      </c>
      <c r="V6" s="173"/>
      <c r="W6" s="173"/>
      <c r="X6" s="173"/>
      <c r="Y6" s="173"/>
      <c r="Z6" s="173"/>
      <c r="AA6" s="173"/>
      <c r="AB6" s="173"/>
      <c r="AC6" s="173"/>
      <c r="AD6" s="173"/>
      <c r="AE6" s="173"/>
      <c r="AF6" s="173"/>
      <c r="AG6" s="173"/>
      <c r="AH6" s="173"/>
      <c r="AI6" s="173"/>
    </row>
    <row r="7" spans="1:36">
      <c r="B7" s="20"/>
      <c r="C7" s="21"/>
      <c r="D7" s="21"/>
      <c r="E7" s="21"/>
      <c r="F7" s="21"/>
      <c r="G7" s="21"/>
      <c r="H7" s="21"/>
      <c r="I7" s="21"/>
      <c r="J7" s="21"/>
      <c r="K7" s="21"/>
      <c r="L7" s="21"/>
      <c r="M7" s="21"/>
      <c r="N7" s="21"/>
      <c r="O7" s="21"/>
      <c r="P7" s="21"/>
      <c r="Q7" s="176" t="s">
        <v>6</v>
      </c>
      <c r="R7" s="177"/>
      <c r="S7" s="177"/>
      <c r="T7" s="177"/>
      <c r="U7" s="171" t="s">
        <v>7</v>
      </c>
      <c r="V7" s="171"/>
      <c r="W7" s="171"/>
      <c r="X7" s="171"/>
      <c r="Y7" s="171"/>
      <c r="Z7" s="171"/>
      <c r="AA7" s="171"/>
      <c r="AB7" s="171"/>
      <c r="AC7" s="171"/>
      <c r="AD7" s="171"/>
      <c r="AE7" s="171"/>
      <c r="AF7" s="171"/>
      <c r="AG7" s="171"/>
      <c r="AH7" s="171"/>
      <c r="AI7" s="171"/>
    </row>
    <row r="8" spans="1:36">
      <c r="B8" s="20"/>
      <c r="C8" s="21"/>
      <c r="D8" s="21"/>
      <c r="E8" s="21"/>
      <c r="F8" s="21"/>
      <c r="G8" s="21"/>
      <c r="H8" s="21"/>
      <c r="I8" s="21"/>
      <c r="J8" s="21"/>
      <c r="K8" s="21"/>
      <c r="L8" s="21"/>
      <c r="M8" s="21"/>
      <c r="N8" s="21"/>
      <c r="O8" s="21"/>
      <c r="P8" s="21"/>
      <c r="Q8" s="21"/>
      <c r="R8" s="21"/>
      <c r="S8" s="21"/>
      <c r="T8" s="21"/>
      <c r="U8" s="22"/>
      <c r="V8" s="22"/>
      <c r="W8" s="22"/>
      <c r="X8" s="22"/>
      <c r="Y8" s="22"/>
      <c r="Z8" s="22"/>
      <c r="AA8" s="22"/>
      <c r="AB8" s="22"/>
      <c r="AC8" s="22"/>
      <c r="AD8" s="22"/>
      <c r="AE8" s="22"/>
      <c r="AF8" s="22"/>
      <c r="AG8" s="22"/>
      <c r="AH8" s="22"/>
      <c r="AI8" s="22"/>
    </row>
    <row r="9" spans="1:36">
      <c r="B9" s="23">
        <v>1</v>
      </c>
      <c r="C9" s="159" t="s">
        <v>8</v>
      </c>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59"/>
      <c r="AI9" s="159"/>
    </row>
    <row r="10" spans="1:36">
      <c r="C10" s="24" t="s">
        <v>9</v>
      </c>
      <c r="D10" s="169" t="s">
        <v>10</v>
      </c>
      <c r="E10" s="169"/>
      <c r="F10" s="169"/>
      <c r="G10" s="169"/>
      <c r="H10" s="169"/>
      <c r="I10" s="169"/>
      <c r="J10" s="169"/>
      <c r="K10" s="24" t="s">
        <v>11</v>
      </c>
      <c r="L10" s="170" t="s">
        <v>12</v>
      </c>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row>
    <row r="11" spans="1:36">
      <c r="C11" s="16" t="s">
        <v>13</v>
      </c>
      <c r="D11" s="16" t="s">
        <v>14</v>
      </c>
      <c r="K11" s="16" t="s">
        <v>11</v>
      </c>
      <c r="L11" s="167">
        <v>45942</v>
      </c>
      <c r="M11" s="167"/>
      <c r="N11" s="167"/>
      <c r="O11" s="167"/>
      <c r="P11" s="167"/>
      <c r="Q11" s="167"/>
      <c r="R11" s="167"/>
      <c r="S11" s="25"/>
      <c r="T11" s="168">
        <v>0.47916666666666669</v>
      </c>
      <c r="U11" s="168"/>
      <c r="V11" s="168"/>
      <c r="W11" s="16" t="s">
        <v>15</v>
      </c>
      <c r="X11" s="168">
        <v>0.75</v>
      </c>
      <c r="Y11" s="168"/>
      <c r="Z11" s="168"/>
    </row>
    <row r="12" spans="1:36">
      <c r="B12" s="17" t="s">
        <v>16</v>
      </c>
      <c r="L12" s="167"/>
      <c r="M12" s="167"/>
      <c r="N12" s="167"/>
      <c r="O12" s="167"/>
      <c r="P12" s="167"/>
      <c r="Q12" s="167"/>
      <c r="R12" s="167"/>
      <c r="S12" s="25"/>
      <c r="T12" s="168"/>
      <c r="U12" s="168"/>
      <c r="V12" s="168"/>
      <c r="W12" s="16" t="s">
        <v>15</v>
      </c>
      <c r="X12" s="168"/>
      <c r="Y12" s="168"/>
      <c r="Z12" s="168"/>
    </row>
    <row r="13" spans="1:36">
      <c r="B13" s="17"/>
      <c r="C13" s="16" t="s">
        <v>17</v>
      </c>
      <c r="D13" s="159" t="s">
        <v>18</v>
      </c>
      <c r="E13" s="159"/>
      <c r="F13" s="159"/>
      <c r="G13" s="159"/>
      <c r="H13" s="159"/>
      <c r="I13" s="159"/>
      <c r="J13" s="159"/>
      <c r="K13" s="16" t="s">
        <v>11</v>
      </c>
      <c r="L13" s="163" t="s">
        <v>19</v>
      </c>
      <c r="M13" s="163"/>
      <c r="N13" s="163"/>
      <c r="O13" s="163"/>
      <c r="P13" s="159" t="s">
        <v>20</v>
      </c>
      <c r="Q13" s="159"/>
      <c r="R13" s="159"/>
      <c r="S13" s="159"/>
      <c r="T13" s="159"/>
      <c r="U13" s="159"/>
      <c r="V13" s="159"/>
      <c r="W13" s="159"/>
      <c r="X13" s="159"/>
      <c r="Y13" s="159"/>
      <c r="Z13" s="159"/>
      <c r="AA13" s="159"/>
      <c r="AB13" s="159"/>
      <c r="AC13" s="159"/>
      <c r="AD13" s="159"/>
      <c r="AE13" s="159"/>
      <c r="AF13" s="159"/>
      <c r="AG13" s="159"/>
      <c r="AH13" s="159"/>
      <c r="AI13" s="159"/>
      <c r="AJ13" s="159"/>
    </row>
    <row r="14" spans="1:36">
      <c r="B14" s="17"/>
      <c r="L14" s="163" t="s">
        <v>21</v>
      </c>
      <c r="M14" s="163"/>
      <c r="N14" s="163"/>
      <c r="O14" s="163"/>
      <c r="P14" s="159" t="s">
        <v>22</v>
      </c>
      <c r="Q14" s="159"/>
      <c r="R14" s="159"/>
      <c r="S14" s="159"/>
      <c r="T14" s="159"/>
      <c r="U14" s="159"/>
      <c r="V14" s="159"/>
      <c r="W14" s="159"/>
      <c r="X14" s="159"/>
      <c r="Y14" s="159"/>
      <c r="Z14" s="159"/>
      <c r="AA14" s="159"/>
      <c r="AB14" s="159"/>
      <c r="AC14" s="159"/>
      <c r="AD14" s="159"/>
      <c r="AE14" s="159"/>
      <c r="AF14" s="159"/>
      <c r="AG14" s="159"/>
      <c r="AH14" s="159"/>
      <c r="AI14" s="159"/>
      <c r="AJ14" s="159"/>
    </row>
    <row r="15" spans="1:36">
      <c r="B15" s="17"/>
      <c r="C15" s="16" t="s">
        <v>23</v>
      </c>
      <c r="D15" s="159" t="s">
        <v>24</v>
      </c>
      <c r="E15" s="159"/>
      <c r="F15" s="159"/>
      <c r="G15" s="159"/>
      <c r="H15" s="159"/>
      <c r="I15" s="159"/>
      <c r="J15" s="159"/>
      <c r="K15" s="16" t="s">
        <v>11</v>
      </c>
      <c r="L15" s="164" t="s">
        <v>25</v>
      </c>
      <c r="M15" s="164"/>
      <c r="N15" s="164"/>
      <c r="O15" s="165" t="s">
        <v>26</v>
      </c>
      <c r="P15" s="165"/>
      <c r="Q15" s="165"/>
      <c r="R15" s="165"/>
      <c r="S15" s="165"/>
      <c r="T15" s="165"/>
      <c r="U15" s="165"/>
      <c r="V15" s="165"/>
      <c r="W15" s="164" t="s">
        <v>27</v>
      </c>
      <c r="X15" s="164"/>
      <c r="Y15" s="164"/>
      <c r="Z15" s="166" t="s">
        <v>28</v>
      </c>
      <c r="AA15" s="166"/>
      <c r="AB15" s="166"/>
      <c r="AC15" s="166"/>
      <c r="AD15" s="166"/>
      <c r="AE15" s="166"/>
      <c r="AF15" s="166"/>
      <c r="AG15" s="166"/>
      <c r="AH15" s="166"/>
      <c r="AI15" s="166"/>
    </row>
    <row r="16" spans="1:36">
      <c r="B16" s="17"/>
      <c r="L16" s="160" t="s">
        <v>29</v>
      </c>
      <c r="M16" s="160"/>
      <c r="N16" s="160"/>
      <c r="O16" s="161"/>
      <c r="P16" s="161"/>
      <c r="Q16" s="161"/>
      <c r="R16" s="161"/>
      <c r="S16" s="161"/>
      <c r="T16" s="161"/>
      <c r="U16" s="161"/>
      <c r="V16" s="161"/>
      <c r="W16" s="160" t="s">
        <v>30</v>
      </c>
      <c r="X16" s="160"/>
      <c r="Y16" s="160"/>
      <c r="Z16" s="162"/>
      <c r="AA16" s="162"/>
      <c r="AB16" s="162"/>
      <c r="AC16" s="162"/>
      <c r="AD16" s="162"/>
      <c r="AE16" s="162"/>
      <c r="AF16" s="162"/>
      <c r="AG16" s="162"/>
      <c r="AH16" s="162"/>
      <c r="AI16" s="162"/>
    </row>
    <row r="17" spans="2:35">
      <c r="B17" s="17"/>
      <c r="L17" s="160" t="s">
        <v>31</v>
      </c>
      <c r="M17" s="160"/>
      <c r="N17" s="160"/>
      <c r="O17" s="161"/>
      <c r="P17" s="161"/>
      <c r="Q17" s="161"/>
      <c r="R17" s="161"/>
      <c r="S17" s="161"/>
      <c r="T17" s="161"/>
      <c r="U17" s="161"/>
      <c r="V17" s="161"/>
      <c r="W17" s="160" t="s">
        <v>32</v>
      </c>
      <c r="X17" s="160"/>
      <c r="Y17" s="160"/>
      <c r="Z17" s="162"/>
      <c r="AA17" s="162"/>
      <c r="AB17" s="162"/>
      <c r="AC17" s="162"/>
      <c r="AD17" s="162"/>
      <c r="AE17" s="162"/>
      <c r="AF17" s="162"/>
      <c r="AG17" s="162"/>
      <c r="AH17" s="162"/>
      <c r="AI17" s="162"/>
    </row>
    <row r="18" spans="2:35">
      <c r="B18" s="17"/>
      <c r="L18" s="160" t="s">
        <v>33</v>
      </c>
      <c r="M18" s="160"/>
      <c r="N18" s="160"/>
      <c r="O18" s="161"/>
      <c r="P18" s="161"/>
      <c r="Q18" s="161"/>
      <c r="R18" s="161"/>
      <c r="S18" s="161"/>
      <c r="T18" s="161"/>
      <c r="U18" s="161"/>
      <c r="V18" s="161"/>
      <c r="W18" s="160" t="s">
        <v>34</v>
      </c>
      <c r="X18" s="160"/>
      <c r="Y18" s="160"/>
      <c r="Z18" s="162"/>
      <c r="AA18" s="162"/>
      <c r="AB18" s="162"/>
      <c r="AC18" s="162"/>
      <c r="AD18" s="162"/>
      <c r="AE18" s="162"/>
      <c r="AF18" s="162"/>
      <c r="AG18" s="162"/>
      <c r="AH18" s="162"/>
      <c r="AI18" s="162"/>
    </row>
    <row r="19" spans="2:35">
      <c r="B19" s="17"/>
      <c r="L19" s="160" t="s">
        <v>35</v>
      </c>
      <c r="M19" s="160"/>
      <c r="N19" s="160"/>
      <c r="O19" s="161"/>
      <c r="P19" s="161"/>
      <c r="Q19" s="161"/>
      <c r="R19" s="161"/>
      <c r="S19" s="161"/>
      <c r="T19" s="161"/>
      <c r="U19" s="161"/>
      <c r="V19" s="161"/>
      <c r="W19" s="160" t="s">
        <v>36</v>
      </c>
      <c r="X19" s="160"/>
      <c r="Y19" s="160"/>
      <c r="Z19" s="162"/>
      <c r="AA19" s="162"/>
      <c r="AB19" s="162"/>
      <c r="AC19" s="162"/>
      <c r="AD19" s="162"/>
      <c r="AE19" s="162"/>
      <c r="AF19" s="162"/>
      <c r="AG19" s="162"/>
      <c r="AH19" s="162"/>
      <c r="AI19" s="162"/>
    </row>
    <row r="20" spans="2:35">
      <c r="B20" s="17"/>
      <c r="C20" s="16" t="s">
        <v>37</v>
      </c>
    </row>
    <row r="21" spans="2:35">
      <c r="D21" s="157" t="s">
        <v>38</v>
      </c>
      <c r="E21" s="157"/>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26"/>
    </row>
    <row r="22" spans="2:35">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26"/>
    </row>
    <row r="23" spans="2:35">
      <c r="B23" s="17"/>
      <c r="C23" s="1" t="s">
        <v>39</v>
      </c>
    </row>
    <row r="24" spans="2:35" ht="15.75" customHeight="1">
      <c r="D24" s="158" t="s">
        <v>40</v>
      </c>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row>
    <row r="25" spans="2:35">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row>
    <row r="26" spans="2:35">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row>
    <row r="27" spans="2:35">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row>
    <row r="28" spans="2:35">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row>
    <row r="29" spans="2:35">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row>
    <row r="30" spans="2:35">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2:35" s="1" customFormat="1"/>
    <row r="32" spans="2:35">
      <c r="B32" s="23">
        <v>2</v>
      </c>
      <c r="C32" s="159" t="s">
        <v>41</v>
      </c>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row>
    <row r="33" spans="1:35">
      <c r="C33" s="148" t="s">
        <v>42</v>
      </c>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I33" s="26"/>
    </row>
    <row r="34" spans="1:35">
      <c r="AH34" s="27"/>
      <c r="AI34" s="26"/>
    </row>
    <row r="35" spans="1:35">
      <c r="B35" s="23">
        <v>3</v>
      </c>
      <c r="C35" s="159" t="s">
        <v>43</v>
      </c>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row>
    <row r="36" spans="1:35">
      <c r="C36" s="156" t="s">
        <v>44</v>
      </c>
      <c r="D36" s="156"/>
      <c r="E36" s="156"/>
      <c r="F36" s="156"/>
      <c r="G36" s="156"/>
      <c r="H36" s="156"/>
      <c r="I36" s="156"/>
      <c r="J36" s="147">
        <f>M37+M38</f>
        <v>52616</v>
      </c>
      <c r="K36" s="147"/>
      <c r="L36" s="147"/>
      <c r="M36" s="147"/>
      <c r="N36" s="152" t="s">
        <v>45</v>
      </c>
      <c r="O36" s="152"/>
      <c r="P36" s="152"/>
      <c r="Q36" s="152"/>
      <c r="R36" s="152"/>
      <c r="S36" s="152"/>
      <c r="T36" s="152"/>
      <c r="U36" s="152"/>
      <c r="V36" s="153">
        <f>V37+V38</f>
        <v>44616</v>
      </c>
      <c r="W36" s="153"/>
      <c r="X36" s="153"/>
      <c r="Y36" s="153"/>
      <c r="Z36" s="152" t="s">
        <v>46</v>
      </c>
      <c r="AA36" s="152"/>
      <c r="AB36" s="152"/>
      <c r="AC36" s="152"/>
      <c r="AD36" s="152"/>
      <c r="AE36" s="153">
        <f>AE37+AE38</f>
        <v>8000</v>
      </c>
      <c r="AF36" s="153"/>
      <c r="AG36" s="153"/>
      <c r="AH36" s="153"/>
    </row>
    <row r="37" spans="1:35">
      <c r="D37" s="154" t="s">
        <v>47</v>
      </c>
      <c r="E37" s="154"/>
      <c r="F37" s="154"/>
      <c r="G37" s="151" t="s">
        <v>48</v>
      </c>
      <c r="H37" s="151"/>
      <c r="I37" s="151"/>
      <c r="J37" s="151"/>
      <c r="K37" s="151"/>
      <c r="L37" s="151"/>
      <c r="M37" s="155">
        <v>30000</v>
      </c>
      <c r="N37" s="155"/>
      <c r="O37" s="155"/>
      <c r="P37" s="155"/>
      <c r="Q37" s="151" t="s">
        <v>49</v>
      </c>
      <c r="R37" s="151"/>
      <c r="S37" s="151"/>
      <c r="T37" s="151"/>
      <c r="U37" s="151"/>
      <c r="V37" s="155">
        <v>27000</v>
      </c>
      <c r="W37" s="155"/>
      <c r="X37" s="155"/>
      <c r="Y37" s="155"/>
      <c r="Z37" s="152" t="s">
        <v>46</v>
      </c>
      <c r="AA37" s="152"/>
      <c r="AB37" s="152"/>
      <c r="AC37" s="152"/>
      <c r="AD37" s="152"/>
      <c r="AE37" s="147">
        <f>M37-V37</f>
        <v>3000</v>
      </c>
      <c r="AF37" s="147"/>
      <c r="AG37" s="147"/>
      <c r="AH37" s="147"/>
      <c r="AI37" s="26"/>
    </row>
    <row r="38" spans="1:35">
      <c r="C38" s="28"/>
      <c r="D38" s="150" t="s">
        <v>50</v>
      </c>
      <c r="E38" s="150"/>
      <c r="F38" s="150"/>
      <c r="G38" s="151" t="s">
        <v>48</v>
      </c>
      <c r="H38" s="151"/>
      <c r="I38" s="151"/>
      <c r="J38" s="151"/>
      <c r="K38" s="151"/>
      <c r="L38" s="151"/>
      <c r="M38" s="147">
        <f>SUM('&lt;見本&gt;行程表及び旅費積算書(車)'!N13)</f>
        <v>22616</v>
      </c>
      <c r="N38" s="147"/>
      <c r="O38" s="147"/>
      <c r="P38" s="147"/>
      <c r="Q38" s="151" t="s">
        <v>49</v>
      </c>
      <c r="R38" s="151"/>
      <c r="S38" s="151"/>
      <c r="T38" s="151"/>
      <c r="U38" s="151"/>
      <c r="V38" s="147">
        <f>SUM('&lt;見本&gt;行程表及び旅費積算書(車)'!S13)</f>
        <v>17616</v>
      </c>
      <c r="W38" s="147"/>
      <c r="X38" s="147"/>
      <c r="Y38" s="147"/>
      <c r="Z38" s="152" t="s">
        <v>46</v>
      </c>
      <c r="AA38" s="152"/>
      <c r="AB38" s="152"/>
      <c r="AC38" s="152"/>
      <c r="AD38" s="152"/>
      <c r="AE38" s="147">
        <f>M38-V38</f>
        <v>5000</v>
      </c>
      <c r="AF38" s="147"/>
      <c r="AG38" s="147"/>
      <c r="AH38" s="147"/>
    </row>
    <row r="39" spans="1:35">
      <c r="D39" s="148" t="s">
        <v>51</v>
      </c>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26"/>
    </row>
    <row r="40" spans="1:35">
      <c r="D40" s="148" t="s">
        <v>52</v>
      </c>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26"/>
    </row>
    <row r="41" spans="1:35">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row>
    <row r="42" spans="1:35">
      <c r="A42" s="149" t="s">
        <v>53</v>
      </c>
      <c r="B42" s="149"/>
      <c r="C42" s="148" t="s">
        <v>54</v>
      </c>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row>
    <row r="43" spans="1:35">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row>
  </sheetData>
  <sheetProtection sheet="1" selectLockedCells="1" selectUnlockedCells="1"/>
  <mergeCells count="72">
    <mergeCell ref="L16:N16"/>
    <mergeCell ref="O16:V16"/>
    <mergeCell ref="W16:Y16"/>
    <mergeCell ref="Z16:AI16"/>
    <mergeCell ref="L17:N17"/>
    <mergeCell ref="O17:V17"/>
    <mergeCell ref="W17:Y17"/>
    <mergeCell ref="Z17:AI17"/>
    <mergeCell ref="U7:AI7"/>
    <mergeCell ref="A1:AI1"/>
    <mergeCell ref="A3:AI3"/>
    <mergeCell ref="U5:AI5"/>
    <mergeCell ref="U6:AI6"/>
    <mergeCell ref="Q5:T5"/>
    <mergeCell ref="Q6:T6"/>
    <mergeCell ref="Q7:T7"/>
    <mergeCell ref="C9:AI9"/>
    <mergeCell ref="D10:J10"/>
    <mergeCell ref="L10:AI10"/>
    <mergeCell ref="L11:R11"/>
    <mergeCell ref="T11:V11"/>
    <mergeCell ref="X11:Z11"/>
    <mergeCell ref="L12:R12"/>
    <mergeCell ref="T12:V12"/>
    <mergeCell ref="X12:Z12"/>
    <mergeCell ref="D13:J13"/>
    <mergeCell ref="L13:O13"/>
    <mergeCell ref="P13:AJ13"/>
    <mergeCell ref="L14:O14"/>
    <mergeCell ref="P14:AJ14"/>
    <mergeCell ref="D15:J15"/>
    <mergeCell ref="L15:N15"/>
    <mergeCell ref="O15:V15"/>
    <mergeCell ref="W15:Y15"/>
    <mergeCell ref="Z15:AI15"/>
    <mergeCell ref="L18:N18"/>
    <mergeCell ref="O18:V18"/>
    <mergeCell ref="W18:Y18"/>
    <mergeCell ref="Z18:AI18"/>
    <mergeCell ref="L19:N19"/>
    <mergeCell ref="O19:V19"/>
    <mergeCell ref="W19:Y19"/>
    <mergeCell ref="Z19:AI19"/>
    <mergeCell ref="D21:AH22"/>
    <mergeCell ref="D24:AI30"/>
    <mergeCell ref="C32:AI32"/>
    <mergeCell ref="C33:AG33"/>
    <mergeCell ref="C35:AI35"/>
    <mergeCell ref="AE36:AH36"/>
    <mergeCell ref="D37:F37"/>
    <mergeCell ref="G37:L37"/>
    <mergeCell ref="M37:P37"/>
    <mergeCell ref="Q37:U37"/>
    <mergeCell ref="V37:Y37"/>
    <mergeCell ref="Z37:AD37"/>
    <mergeCell ref="AE37:AH37"/>
    <mergeCell ref="C36:I36"/>
    <mergeCell ref="J36:M36"/>
    <mergeCell ref="N36:U36"/>
    <mergeCell ref="V36:Y36"/>
    <mergeCell ref="Z36:AD36"/>
    <mergeCell ref="AE38:AH38"/>
    <mergeCell ref="D39:AH39"/>
    <mergeCell ref="D40:AH40"/>
    <mergeCell ref="A42:B42"/>
    <mergeCell ref="C42:AI43"/>
    <mergeCell ref="D38:F38"/>
    <mergeCell ref="G38:L38"/>
    <mergeCell ref="M38:P38"/>
    <mergeCell ref="Q38:U38"/>
    <mergeCell ref="V38:Y38"/>
    <mergeCell ref="Z38:AD38"/>
  </mergeCells>
  <phoneticPr fontId="5"/>
  <conditionalFormatting sqref="D24">
    <cfRule type="containsBlanks" dxfId="29" priority="2">
      <formula>LEN(TRIM(D24))=0</formula>
    </cfRule>
  </conditionalFormatting>
  <conditionalFormatting sqref="D24:AI30">
    <cfRule type="containsBlanks" dxfId="28" priority="1">
      <formula>LEN(TRIM(D24))=0</formula>
    </cfRule>
  </conditionalFormatting>
  <conditionalFormatting sqref="L10">
    <cfRule type="containsBlanks" dxfId="27" priority="3">
      <formula>LEN(TRIM(L10))=0</formula>
    </cfRule>
  </conditionalFormatting>
  <conditionalFormatting sqref="L11:R12 T11:V12 X11:Z12 O15:V19 Z15:Z19 D21:AH22 M37:P37 V37:Y37">
    <cfRule type="containsBlanks" dxfId="26" priority="7">
      <formula>LEN(TRIM(D11))=0</formula>
    </cfRule>
  </conditionalFormatting>
  <conditionalFormatting sqref="P13:AI14">
    <cfRule type="containsBlanks" dxfId="25" priority="5">
      <formula>LEN(TRIM(P13))=0</formula>
    </cfRule>
  </conditionalFormatting>
  <conditionalFormatting sqref="U5 U7">
    <cfRule type="containsBlanks" dxfId="24" priority="6">
      <formula>LEN(TRIM(U5))=0</formula>
    </cfRule>
  </conditionalFormatting>
  <conditionalFormatting sqref="AJ10">
    <cfRule type="containsBlanks" dxfId="23" priority="4">
      <formula>LEN(TRIM(AJ10))=0</formula>
    </cfRule>
  </conditionalFormatting>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BEF46B-0E54-423E-AA84-C2AD0A89A91F}">
          <x14:formula1>
            <xm:f>'(参考)宿泊費等'!$B$3:$B$25</xm:f>
          </x14:formula1>
          <xm:sqref>O19:V19 O15:O16 O18:S18 P16:S16 O17:V17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629B8-B66B-4043-BE32-D9C11853648B}">
  <sheetPr>
    <tabColor rgb="FFFFFF00"/>
  </sheetPr>
  <dimension ref="A1:AI42"/>
  <sheetViews>
    <sheetView view="pageBreakPreview" zoomScaleNormal="100" zoomScaleSheetLayoutView="100" workbookViewId="0">
      <selection activeCell="N28" sqref="N28"/>
    </sheetView>
  </sheetViews>
  <sheetFormatPr defaultColWidth="2.42578125" defaultRowHeight="18.75"/>
  <cols>
    <col min="1" max="16384" width="2.42578125" style="139"/>
  </cols>
  <sheetData>
    <row r="1" spans="1:35" ht="15" customHeight="1">
      <c r="A1" s="269" t="s">
        <v>111</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row>
    <row r="2" spans="1:35" ht="15" customHeight="1">
      <c r="A2" s="270" t="s">
        <v>112</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6" spans="1:35" ht="16.5" customHeight="1">
      <c r="A6" s="271" t="s">
        <v>113</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35" ht="16.5" customHeigh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row>
    <row r="8" spans="1:35" ht="16.5" customHeight="1">
      <c r="A8" s="271"/>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10" spans="1:35" ht="15" customHeight="1">
      <c r="T10" s="272" t="s">
        <v>114</v>
      </c>
      <c r="U10" s="272"/>
      <c r="V10" s="272"/>
    </row>
    <row r="11" spans="1:35" ht="15" customHeight="1">
      <c r="R11" s="142"/>
      <c r="S11" s="142"/>
      <c r="T11" s="142"/>
      <c r="U11" s="273" t="str">
        <f>IF('報告書(車)'!U5="","",'報告書(車)'!U5)</f>
        <v/>
      </c>
      <c r="V11" s="273"/>
      <c r="W11" s="273"/>
      <c r="X11" s="273"/>
      <c r="Y11" s="273"/>
      <c r="Z11" s="273"/>
      <c r="AA11" s="273"/>
      <c r="AB11" s="273"/>
      <c r="AC11" s="273"/>
      <c r="AD11" s="273"/>
      <c r="AE11" s="273"/>
      <c r="AF11" s="273"/>
      <c r="AG11" s="273"/>
      <c r="AH11" s="273"/>
    </row>
    <row r="12" spans="1:35" ht="15" customHeight="1">
      <c r="R12" s="142"/>
      <c r="S12" s="142"/>
      <c r="T12" s="142"/>
      <c r="U12" s="273" t="str">
        <f>IF('報告書(車)'!U6="","",'報告書(車)'!U6)</f>
        <v/>
      </c>
      <c r="V12" s="273"/>
      <c r="W12" s="273"/>
      <c r="X12" s="273"/>
      <c r="Y12" s="273"/>
      <c r="Z12" s="273"/>
      <c r="AA12" s="273"/>
      <c r="AB12" s="273"/>
      <c r="AC12" s="273"/>
      <c r="AD12" s="273"/>
      <c r="AE12" s="273"/>
      <c r="AF12" s="273"/>
      <c r="AG12" s="273"/>
      <c r="AH12" s="273"/>
    </row>
    <row r="13" spans="1:35" ht="15" customHeight="1">
      <c r="R13" s="142"/>
      <c r="S13" s="142"/>
      <c r="T13" s="142"/>
      <c r="U13" s="273" t="str">
        <f>IF('報告書(車)'!U7="","",'報告書(車)'!U7)</f>
        <v/>
      </c>
      <c r="V13" s="273"/>
      <c r="W13" s="273"/>
      <c r="X13" s="273"/>
      <c r="Y13" s="273"/>
      <c r="Z13" s="273"/>
      <c r="AA13" s="273"/>
      <c r="AB13" s="273"/>
      <c r="AC13" s="273"/>
      <c r="AD13" s="273"/>
      <c r="AE13" s="273"/>
      <c r="AF13" s="273"/>
      <c r="AG13" s="273"/>
      <c r="AH13" s="273"/>
    </row>
    <row r="17" spans="2:34" ht="15" customHeight="1">
      <c r="B17" s="274" t="s">
        <v>120</v>
      </c>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row>
    <row r="18" spans="2:34" ht="15" customHeight="1">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row>
    <row r="19" spans="2:34" ht="15" customHeight="1">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row>
    <row r="20" spans="2:34" ht="15" customHeight="1">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row>
    <row r="21" spans="2:34" ht="15" customHeight="1">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row>
    <row r="22" spans="2:34" ht="15" customHeight="1">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row>
    <row r="23" spans="2:34" ht="15" customHeight="1">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row>
    <row r="39" spans="1:35" ht="30.75" customHeight="1">
      <c r="A39" s="267" t="s">
        <v>116</v>
      </c>
      <c r="B39" s="267"/>
      <c r="C39" s="267"/>
      <c r="D39" s="268" t="s">
        <v>121</v>
      </c>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row>
    <row r="40" spans="1:35" ht="13.5" customHeight="1">
      <c r="A40" s="267" t="s">
        <v>118</v>
      </c>
      <c r="B40" s="267"/>
      <c r="C40" s="267"/>
      <c r="D40" s="268" t="s">
        <v>119</v>
      </c>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row>
    <row r="41" spans="1:35" ht="15" customHeight="1">
      <c r="A41" s="141"/>
      <c r="B41" s="141"/>
      <c r="C41" s="141"/>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row>
    <row r="42" spans="1:35" ht="15" customHeight="1">
      <c r="A42" s="140"/>
    </row>
  </sheetData>
  <sheetProtection sheet="1" objects="1" scenarios="1"/>
  <protectedRanges>
    <protectedRange sqref="B17:AH23" name="範囲1"/>
  </protectedRanges>
  <mergeCells count="12">
    <mergeCell ref="A40:C40"/>
    <mergeCell ref="D40:AI41"/>
    <mergeCell ref="A1:AI1"/>
    <mergeCell ref="A2:AI2"/>
    <mergeCell ref="A6:AI8"/>
    <mergeCell ref="T10:V10"/>
    <mergeCell ref="U13:AH13"/>
    <mergeCell ref="U11:AH11"/>
    <mergeCell ref="U12:AH12"/>
    <mergeCell ref="B17:AH23"/>
    <mergeCell ref="A39:C39"/>
    <mergeCell ref="D39:AI39"/>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42578125" style="5" bestFit="1" customWidth="1"/>
    <col min="2" max="2" width="25.42578125" style="5" bestFit="1" customWidth="1"/>
    <col min="3" max="3" width="5.28515625" style="14" bestFit="1" customWidth="1"/>
    <col min="4" max="4" width="8.140625" style="5" bestFit="1" customWidth="1"/>
    <col min="5" max="5" width="6.85546875" style="5" bestFit="1" customWidth="1"/>
    <col min="6" max="6" width="6.85546875" style="5" customWidth="1"/>
    <col min="7" max="7" width="8" style="5" customWidth="1"/>
    <col min="8" max="8" width="8" style="5" bestFit="1" customWidth="1"/>
    <col min="9" max="20" width="7.140625" style="5" customWidth="1"/>
    <col min="21" max="21" width="7.7109375" style="5" customWidth="1"/>
    <col min="22" max="36" width="7.140625" style="5" customWidth="1"/>
    <col min="37" max="37" width="8.140625" style="5" customWidth="1"/>
    <col min="38" max="52" width="7.140625" style="5" customWidth="1"/>
    <col min="53" max="53" width="8.42578125" style="5" customWidth="1"/>
    <col min="54" max="54" width="7.140625" style="5" bestFit="1" customWidth="1"/>
    <col min="57" max="57" width="9" style="5"/>
    <col min="59" max="16384" width="9" style="5"/>
  </cols>
  <sheetData>
    <row r="1" spans="1:61">
      <c r="A1" s="276" t="s">
        <v>122</v>
      </c>
      <c r="B1" s="276" t="s">
        <v>123</v>
      </c>
      <c r="C1" s="276" t="s">
        <v>124</v>
      </c>
      <c r="D1" s="275" t="s">
        <v>125</v>
      </c>
      <c r="E1" s="275"/>
      <c r="F1" s="275"/>
      <c r="G1" s="275"/>
      <c r="H1" s="275" t="s">
        <v>126</v>
      </c>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c r="AK1" s="275"/>
      <c r="AL1" s="275"/>
      <c r="AM1" s="275"/>
      <c r="AN1" s="275"/>
      <c r="AO1" s="275"/>
      <c r="AP1" s="275"/>
      <c r="AQ1" s="275"/>
      <c r="AR1" s="275"/>
      <c r="AS1" s="275"/>
      <c r="AT1" s="275"/>
      <c r="AU1" s="275"/>
      <c r="AV1" s="275"/>
      <c r="AW1" s="275"/>
      <c r="AX1" s="275"/>
      <c r="AY1" s="275"/>
      <c r="AZ1" s="275"/>
      <c r="BA1" s="275"/>
      <c r="BB1" s="275"/>
    </row>
    <row r="2" spans="1:61">
      <c r="A2" s="276"/>
      <c r="B2" s="276"/>
      <c r="C2" s="276"/>
      <c r="D2" s="4" t="s">
        <v>127</v>
      </c>
      <c r="E2" s="4" t="s">
        <v>128</v>
      </c>
      <c r="F2" s="4" t="s">
        <v>129</v>
      </c>
      <c r="G2" s="4" t="s">
        <v>130</v>
      </c>
      <c r="H2" s="4" t="s">
        <v>131</v>
      </c>
      <c r="I2" s="4" t="s">
        <v>132</v>
      </c>
      <c r="J2" s="4" t="s">
        <v>133</v>
      </c>
      <c r="K2" s="4" t="s">
        <v>94</v>
      </c>
      <c r="L2" s="4" t="s">
        <v>134</v>
      </c>
      <c r="M2" s="4" t="s">
        <v>135</v>
      </c>
      <c r="N2" s="4" t="s">
        <v>136</v>
      </c>
      <c r="O2" s="4" t="s">
        <v>137</v>
      </c>
      <c r="P2" s="4" t="s">
        <v>138</v>
      </c>
      <c r="Q2" s="4" t="s">
        <v>139</v>
      </c>
      <c r="R2" s="4" t="s">
        <v>140</v>
      </c>
      <c r="S2" s="4" t="s">
        <v>141</v>
      </c>
      <c r="T2" s="4" t="s">
        <v>142</v>
      </c>
      <c r="U2" s="4" t="s">
        <v>143</v>
      </c>
      <c r="V2" s="4" t="s">
        <v>144</v>
      </c>
      <c r="W2" s="4" t="s">
        <v>145</v>
      </c>
      <c r="X2" s="4" t="s">
        <v>146</v>
      </c>
      <c r="Y2" s="4" t="s">
        <v>147</v>
      </c>
      <c r="Z2" s="4" t="s">
        <v>148</v>
      </c>
      <c r="AA2" s="4" t="s">
        <v>149</v>
      </c>
      <c r="AB2" s="4" t="s">
        <v>150</v>
      </c>
      <c r="AC2" s="4" t="s">
        <v>151</v>
      </c>
      <c r="AD2" s="4" t="s">
        <v>152</v>
      </c>
      <c r="AE2" s="4" t="s">
        <v>153</v>
      </c>
      <c r="AF2" s="4" t="s">
        <v>154</v>
      </c>
      <c r="AG2" s="4" t="s">
        <v>155</v>
      </c>
      <c r="AH2" s="4" t="s">
        <v>156</v>
      </c>
      <c r="AI2" s="4" t="s">
        <v>157</v>
      </c>
      <c r="AJ2" s="4" t="s">
        <v>158</v>
      </c>
      <c r="AK2" s="4" t="s">
        <v>159</v>
      </c>
      <c r="AL2" s="4" t="s">
        <v>160</v>
      </c>
      <c r="AM2" s="4" t="s">
        <v>161</v>
      </c>
      <c r="AN2" s="4" t="s">
        <v>162</v>
      </c>
      <c r="AO2" s="4" t="s">
        <v>163</v>
      </c>
      <c r="AP2" s="4" t="s">
        <v>164</v>
      </c>
      <c r="AQ2" s="4" t="s">
        <v>165</v>
      </c>
      <c r="AR2" s="4" t="s">
        <v>166</v>
      </c>
      <c r="AS2" s="4" t="s">
        <v>167</v>
      </c>
      <c r="AT2" s="4" t="s">
        <v>168</v>
      </c>
      <c r="AU2" s="4" t="s">
        <v>169</v>
      </c>
      <c r="AV2" s="4" t="s">
        <v>170</v>
      </c>
      <c r="AW2" s="4" t="s">
        <v>171</v>
      </c>
      <c r="AX2" s="4" t="s">
        <v>172</v>
      </c>
      <c r="AY2" s="4" t="s">
        <v>173</v>
      </c>
      <c r="AZ2" s="4" t="s">
        <v>174</v>
      </c>
      <c r="BA2" s="4" t="s">
        <v>175</v>
      </c>
      <c r="BB2" s="4" t="s">
        <v>176</v>
      </c>
    </row>
    <row r="3" spans="1:61">
      <c r="A3" s="276" t="s">
        <v>177</v>
      </c>
      <c r="B3" s="6" t="s">
        <v>178</v>
      </c>
      <c r="C3" s="4" t="s">
        <v>179</v>
      </c>
      <c r="D3" s="7">
        <v>2400</v>
      </c>
      <c r="E3" s="7">
        <v>1600</v>
      </c>
      <c r="F3" s="7">
        <v>1600</v>
      </c>
      <c r="G3" s="7">
        <v>800</v>
      </c>
      <c r="H3" s="7">
        <v>18000</v>
      </c>
      <c r="I3" s="7">
        <v>15000</v>
      </c>
      <c r="J3" s="7">
        <v>13000</v>
      </c>
      <c r="K3" s="7">
        <v>14000</v>
      </c>
      <c r="L3" s="7">
        <v>15000</v>
      </c>
      <c r="M3" s="7">
        <v>14000</v>
      </c>
      <c r="N3" s="7">
        <v>11000</v>
      </c>
      <c r="O3" s="7">
        <v>15000</v>
      </c>
      <c r="P3" s="7">
        <v>14000</v>
      </c>
      <c r="Q3" s="7">
        <v>14000</v>
      </c>
      <c r="R3" s="7">
        <v>27000</v>
      </c>
      <c r="S3" s="7">
        <v>24000</v>
      </c>
      <c r="T3" s="7">
        <v>27000</v>
      </c>
      <c r="U3" s="7">
        <v>22000</v>
      </c>
      <c r="V3" s="7">
        <v>22000</v>
      </c>
      <c r="W3" s="7">
        <v>15000</v>
      </c>
      <c r="X3" s="7">
        <v>13000</v>
      </c>
      <c r="Y3" s="7">
        <v>14000</v>
      </c>
      <c r="Z3" s="7">
        <v>17000</v>
      </c>
      <c r="AA3" s="7">
        <v>15000</v>
      </c>
      <c r="AB3" s="7">
        <v>18000</v>
      </c>
      <c r="AC3" s="7">
        <v>13000</v>
      </c>
      <c r="AD3" s="7">
        <v>15000</v>
      </c>
      <c r="AE3" s="7">
        <v>13000</v>
      </c>
      <c r="AF3" s="7">
        <v>15000</v>
      </c>
      <c r="AG3" s="7">
        <v>27000</v>
      </c>
      <c r="AH3" s="7">
        <v>18000</v>
      </c>
      <c r="AI3" s="7">
        <v>17000</v>
      </c>
      <c r="AJ3" s="7">
        <v>15000</v>
      </c>
      <c r="AK3" s="7">
        <v>15000</v>
      </c>
      <c r="AL3" s="7">
        <v>11000</v>
      </c>
      <c r="AM3" s="7">
        <v>13000</v>
      </c>
      <c r="AN3" s="7">
        <v>14000</v>
      </c>
      <c r="AO3" s="7">
        <v>18000</v>
      </c>
      <c r="AP3" s="7">
        <v>11000</v>
      </c>
      <c r="AQ3" s="7">
        <v>14000</v>
      </c>
      <c r="AR3" s="7">
        <v>21000</v>
      </c>
      <c r="AS3" s="7">
        <v>14000</v>
      </c>
      <c r="AT3" s="7">
        <v>15000</v>
      </c>
      <c r="AU3" s="7">
        <v>25000</v>
      </c>
      <c r="AV3" s="7">
        <v>15000</v>
      </c>
      <c r="AW3" s="7">
        <v>15000</v>
      </c>
      <c r="AX3" s="7">
        <v>20000</v>
      </c>
      <c r="AY3" s="7">
        <v>15000</v>
      </c>
      <c r="AZ3" s="7">
        <v>17000</v>
      </c>
      <c r="BA3" s="7">
        <v>17000</v>
      </c>
      <c r="BB3" s="7">
        <v>15000</v>
      </c>
      <c r="BE3" s="8"/>
      <c r="BG3" s="9"/>
      <c r="BH3" s="10"/>
      <c r="BI3" s="9"/>
    </row>
    <row r="4" spans="1:61">
      <c r="A4" s="276"/>
      <c r="B4" s="6" t="s">
        <v>180</v>
      </c>
      <c r="C4" s="4" t="s">
        <v>179</v>
      </c>
      <c r="D4" s="7">
        <v>2400</v>
      </c>
      <c r="E4" s="7">
        <v>1600</v>
      </c>
      <c r="F4" s="7">
        <v>1600</v>
      </c>
      <c r="G4" s="7">
        <v>800</v>
      </c>
      <c r="H4" s="7">
        <v>18000</v>
      </c>
      <c r="I4" s="7">
        <v>15000</v>
      </c>
      <c r="J4" s="7">
        <v>13000</v>
      </c>
      <c r="K4" s="7">
        <v>14000</v>
      </c>
      <c r="L4" s="7">
        <v>15000</v>
      </c>
      <c r="M4" s="7">
        <v>14000</v>
      </c>
      <c r="N4" s="7">
        <v>11000</v>
      </c>
      <c r="O4" s="7">
        <v>15000</v>
      </c>
      <c r="P4" s="7">
        <v>14000</v>
      </c>
      <c r="Q4" s="7">
        <v>14000</v>
      </c>
      <c r="R4" s="7">
        <v>27000</v>
      </c>
      <c r="S4" s="7">
        <v>24000</v>
      </c>
      <c r="T4" s="7">
        <v>27000</v>
      </c>
      <c r="U4" s="7">
        <v>22000</v>
      </c>
      <c r="V4" s="7">
        <v>22000</v>
      </c>
      <c r="W4" s="7">
        <v>15000</v>
      </c>
      <c r="X4" s="7">
        <v>13000</v>
      </c>
      <c r="Y4" s="7">
        <v>14000</v>
      </c>
      <c r="Z4" s="7">
        <v>17000</v>
      </c>
      <c r="AA4" s="7">
        <v>15000</v>
      </c>
      <c r="AB4" s="7">
        <v>18000</v>
      </c>
      <c r="AC4" s="7">
        <v>13000</v>
      </c>
      <c r="AD4" s="7">
        <v>15000</v>
      </c>
      <c r="AE4" s="7">
        <v>13000</v>
      </c>
      <c r="AF4" s="7">
        <v>15000</v>
      </c>
      <c r="AG4" s="7">
        <v>27000</v>
      </c>
      <c r="AH4" s="7">
        <v>18000</v>
      </c>
      <c r="AI4" s="7">
        <v>17000</v>
      </c>
      <c r="AJ4" s="7">
        <v>15000</v>
      </c>
      <c r="AK4" s="7">
        <v>15000</v>
      </c>
      <c r="AL4" s="7">
        <v>11000</v>
      </c>
      <c r="AM4" s="7">
        <v>13000</v>
      </c>
      <c r="AN4" s="7">
        <v>14000</v>
      </c>
      <c r="AO4" s="7">
        <v>18000</v>
      </c>
      <c r="AP4" s="7">
        <v>11000</v>
      </c>
      <c r="AQ4" s="7">
        <v>14000</v>
      </c>
      <c r="AR4" s="7">
        <v>21000</v>
      </c>
      <c r="AS4" s="7">
        <v>14000</v>
      </c>
      <c r="AT4" s="7">
        <v>15000</v>
      </c>
      <c r="AU4" s="7">
        <v>25000</v>
      </c>
      <c r="AV4" s="7">
        <v>15000</v>
      </c>
      <c r="AW4" s="7">
        <v>15000</v>
      </c>
      <c r="AX4" s="7">
        <v>20000</v>
      </c>
      <c r="AY4" s="7">
        <v>15000</v>
      </c>
      <c r="AZ4" s="7">
        <v>17000</v>
      </c>
      <c r="BA4" s="7">
        <v>17000</v>
      </c>
      <c r="BB4" s="7">
        <v>15000</v>
      </c>
      <c r="BE4" s="8"/>
      <c r="BG4" s="9"/>
      <c r="BH4" s="10"/>
      <c r="BI4" s="9"/>
    </row>
    <row r="5" spans="1:61">
      <c r="A5" s="276"/>
      <c r="B5" s="6" t="s">
        <v>181</v>
      </c>
      <c r="C5" s="4" t="s">
        <v>179</v>
      </c>
      <c r="D5" s="7">
        <v>2400</v>
      </c>
      <c r="E5" s="7">
        <v>1600</v>
      </c>
      <c r="F5" s="7">
        <v>1600</v>
      </c>
      <c r="G5" s="7">
        <v>800</v>
      </c>
      <c r="H5" s="7">
        <v>18000</v>
      </c>
      <c r="I5" s="7">
        <v>15000</v>
      </c>
      <c r="J5" s="7">
        <v>13000</v>
      </c>
      <c r="K5" s="7">
        <v>14000</v>
      </c>
      <c r="L5" s="7">
        <v>15000</v>
      </c>
      <c r="M5" s="7">
        <v>14000</v>
      </c>
      <c r="N5" s="7">
        <v>11000</v>
      </c>
      <c r="O5" s="7">
        <v>15000</v>
      </c>
      <c r="P5" s="7">
        <v>14000</v>
      </c>
      <c r="Q5" s="7">
        <v>14000</v>
      </c>
      <c r="R5" s="7">
        <v>27000</v>
      </c>
      <c r="S5" s="7">
        <v>24000</v>
      </c>
      <c r="T5" s="7">
        <v>27000</v>
      </c>
      <c r="U5" s="7">
        <v>22000</v>
      </c>
      <c r="V5" s="7">
        <v>22000</v>
      </c>
      <c r="W5" s="7">
        <v>15000</v>
      </c>
      <c r="X5" s="7">
        <v>13000</v>
      </c>
      <c r="Y5" s="7">
        <v>14000</v>
      </c>
      <c r="Z5" s="7">
        <v>17000</v>
      </c>
      <c r="AA5" s="7">
        <v>15000</v>
      </c>
      <c r="AB5" s="7">
        <v>18000</v>
      </c>
      <c r="AC5" s="7">
        <v>13000</v>
      </c>
      <c r="AD5" s="7">
        <v>15000</v>
      </c>
      <c r="AE5" s="7">
        <v>13000</v>
      </c>
      <c r="AF5" s="7">
        <v>15000</v>
      </c>
      <c r="AG5" s="7">
        <v>27000</v>
      </c>
      <c r="AH5" s="7">
        <v>18000</v>
      </c>
      <c r="AI5" s="7">
        <v>17000</v>
      </c>
      <c r="AJ5" s="7">
        <v>15000</v>
      </c>
      <c r="AK5" s="7">
        <v>15000</v>
      </c>
      <c r="AL5" s="7">
        <v>11000</v>
      </c>
      <c r="AM5" s="7">
        <v>13000</v>
      </c>
      <c r="AN5" s="7">
        <v>14000</v>
      </c>
      <c r="AO5" s="7">
        <v>18000</v>
      </c>
      <c r="AP5" s="7">
        <v>11000</v>
      </c>
      <c r="AQ5" s="7">
        <v>14000</v>
      </c>
      <c r="AR5" s="7">
        <v>21000</v>
      </c>
      <c r="AS5" s="7">
        <v>14000</v>
      </c>
      <c r="AT5" s="7">
        <v>15000</v>
      </c>
      <c r="AU5" s="7">
        <v>25000</v>
      </c>
      <c r="AV5" s="7">
        <v>15000</v>
      </c>
      <c r="AW5" s="7">
        <v>15000</v>
      </c>
      <c r="AX5" s="7">
        <v>20000</v>
      </c>
      <c r="AY5" s="7">
        <v>15000</v>
      </c>
      <c r="AZ5" s="7">
        <v>17000</v>
      </c>
      <c r="BA5" s="7">
        <v>17000</v>
      </c>
      <c r="BB5" s="7">
        <v>15000</v>
      </c>
      <c r="BE5" s="8"/>
      <c r="BG5" s="9"/>
      <c r="BH5" s="10"/>
      <c r="BI5" s="9"/>
    </row>
    <row r="6" spans="1:61">
      <c r="A6" s="276"/>
      <c r="B6" s="6" t="s">
        <v>182</v>
      </c>
      <c r="C6" s="4" t="s">
        <v>179</v>
      </c>
      <c r="D6" s="7">
        <v>2400</v>
      </c>
      <c r="E6" s="7">
        <v>1600</v>
      </c>
      <c r="F6" s="7">
        <v>1600</v>
      </c>
      <c r="G6" s="7">
        <v>800</v>
      </c>
      <c r="H6" s="7">
        <v>18000</v>
      </c>
      <c r="I6" s="7">
        <v>15000</v>
      </c>
      <c r="J6" s="7">
        <v>13000</v>
      </c>
      <c r="K6" s="7">
        <v>14000</v>
      </c>
      <c r="L6" s="7">
        <v>15000</v>
      </c>
      <c r="M6" s="7">
        <v>14000</v>
      </c>
      <c r="N6" s="7">
        <v>11000</v>
      </c>
      <c r="O6" s="7">
        <v>15000</v>
      </c>
      <c r="P6" s="7">
        <v>14000</v>
      </c>
      <c r="Q6" s="7">
        <v>14000</v>
      </c>
      <c r="R6" s="7">
        <v>27000</v>
      </c>
      <c r="S6" s="7">
        <v>24000</v>
      </c>
      <c r="T6" s="7">
        <v>27000</v>
      </c>
      <c r="U6" s="7">
        <v>22000</v>
      </c>
      <c r="V6" s="7">
        <v>22000</v>
      </c>
      <c r="W6" s="7">
        <v>15000</v>
      </c>
      <c r="X6" s="7">
        <v>13000</v>
      </c>
      <c r="Y6" s="7">
        <v>14000</v>
      </c>
      <c r="Z6" s="7">
        <v>17000</v>
      </c>
      <c r="AA6" s="7">
        <v>15000</v>
      </c>
      <c r="AB6" s="7">
        <v>18000</v>
      </c>
      <c r="AC6" s="7">
        <v>13000</v>
      </c>
      <c r="AD6" s="7">
        <v>15000</v>
      </c>
      <c r="AE6" s="7">
        <v>13000</v>
      </c>
      <c r="AF6" s="7">
        <v>15000</v>
      </c>
      <c r="AG6" s="7">
        <v>27000</v>
      </c>
      <c r="AH6" s="7">
        <v>18000</v>
      </c>
      <c r="AI6" s="7">
        <v>17000</v>
      </c>
      <c r="AJ6" s="7">
        <v>15000</v>
      </c>
      <c r="AK6" s="7">
        <v>15000</v>
      </c>
      <c r="AL6" s="7">
        <v>11000</v>
      </c>
      <c r="AM6" s="7">
        <v>13000</v>
      </c>
      <c r="AN6" s="7">
        <v>14000</v>
      </c>
      <c r="AO6" s="7">
        <v>18000</v>
      </c>
      <c r="AP6" s="7">
        <v>11000</v>
      </c>
      <c r="AQ6" s="7">
        <v>14000</v>
      </c>
      <c r="AR6" s="7">
        <v>21000</v>
      </c>
      <c r="AS6" s="7">
        <v>14000</v>
      </c>
      <c r="AT6" s="7">
        <v>15000</v>
      </c>
      <c r="AU6" s="7">
        <v>25000</v>
      </c>
      <c r="AV6" s="7">
        <v>15000</v>
      </c>
      <c r="AW6" s="7">
        <v>15000</v>
      </c>
      <c r="AX6" s="7">
        <v>20000</v>
      </c>
      <c r="AY6" s="7">
        <v>15000</v>
      </c>
      <c r="AZ6" s="7">
        <v>17000</v>
      </c>
      <c r="BA6" s="7">
        <v>17000</v>
      </c>
      <c r="BB6" s="7">
        <v>15000</v>
      </c>
      <c r="BE6" s="8"/>
      <c r="BG6" s="9"/>
      <c r="BH6" s="10"/>
      <c r="BI6" s="9"/>
    </row>
    <row r="7" spans="1:61">
      <c r="A7" s="276"/>
      <c r="B7" s="6" t="s">
        <v>183</v>
      </c>
      <c r="C7" s="4" t="s">
        <v>179</v>
      </c>
      <c r="D7" s="7">
        <v>2400</v>
      </c>
      <c r="E7" s="7">
        <v>1600</v>
      </c>
      <c r="F7" s="7">
        <v>1600</v>
      </c>
      <c r="G7" s="7">
        <v>800</v>
      </c>
      <c r="H7" s="7">
        <v>18000</v>
      </c>
      <c r="I7" s="7">
        <v>15000</v>
      </c>
      <c r="J7" s="7">
        <v>13000</v>
      </c>
      <c r="K7" s="7">
        <v>14000</v>
      </c>
      <c r="L7" s="7">
        <v>15000</v>
      </c>
      <c r="M7" s="7">
        <v>14000</v>
      </c>
      <c r="N7" s="7">
        <v>11000</v>
      </c>
      <c r="O7" s="7">
        <v>15000</v>
      </c>
      <c r="P7" s="7">
        <v>14000</v>
      </c>
      <c r="Q7" s="7">
        <v>14000</v>
      </c>
      <c r="R7" s="7">
        <v>27000</v>
      </c>
      <c r="S7" s="7">
        <v>24000</v>
      </c>
      <c r="T7" s="7">
        <v>27000</v>
      </c>
      <c r="U7" s="7">
        <v>22000</v>
      </c>
      <c r="V7" s="7">
        <v>22000</v>
      </c>
      <c r="W7" s="7">
        <v>15000</v>
      </c>
      <c r="X7" s="7">
        <v>13000</v>
      </c>
      <c r="Y7" s="7">
        <v>14000</v>
      </c>
      <c r="Z7" s="7">
        <v>17000</v>
      </c>
      <c r="AA7" s="7">
        <v>15000</v>
      </c>
      <c r="AB7" s="7">
        <v>18000</v>
      </c>
      <c r="AC7" s="7">
        <v>13000</v>
      </c>
      <c r="AD7" s="7">
        <v>15000</v>
      </c>
      <c r="AE7" s="7">
        <v>13000</v>
      </c>
      <c r="AF7" s="7">
        <v>15000</v>
      </c>
      <c r="AG7" s="7">
        <v>27000</v>
      </c>
      <c r="AH7" s="7">
        <v>18000</v>
      </c>
      <c r="AI7" s="7">
        <v>17000</v>
      </c>
      <c r="AJ7" s="7">
        <v>15000</v>
      </c>
      <c r="AK7" s="7">
        <v>15000</v>
      </c>
      <c r="AL7" s="7">
        <v>11000</v>
      </c>
      <c r="AM7" s="7">
        <v>13000</v>
      </c>
      <c r="AN7" s="7">
        <v>14000</v>
      </c>
      <c r="AO7" s="7">
        <v>18000</v>
      </c>
      <c r="AP7" s="7">
        <v>11000</v>
      </c>
      <c r="AQ7" s="7">
        <v>14000</v>
      </c>
      <c r="AR7" s="7">
        <v>21000</v>
      </c>
      <c r="AS7" s="7">
        <v>14000</v>
      </c>
      <c r="AT7" s="7">
        <v>15000</v>
      </c>
      <c r="AU7" s="7">
        <v>25000</v>
      </c>
      <c r="AV7" s="7">
        <v>15000</v>
      </c>
      <c r="AW7" s="7">
        <v>15000</v>
      </c>
      <c r="AX7" s="7">
        <v>20000</v>
      </c>
      <c r="AY7" s="7">
        <v>15000</v>
      </c>
      <c r="AZ7" s="7">
        <v>17000</v>
      </c>
      <c r="BA7" s="7">
        <v>17000</v>
      </c>
      <c r="BB7" s="7">
        <v>15000</v>
      </c>
      <c r="BE7" s="8"/>
      <c r="BG7" s="9"/>
      <c r="BH7" s="10"/>
      <c r="BI7" s="9"/>
    </row>
    <row r="8" spans="1:61">
      <c r="A8" s="276"/>
      <c r="B8" s="6" t="s">
        <v>184</v>
      </c>
      <c r="C8" s="4" t="s">
        <v>179</v>
      </c>
      <c r="D8" s="7">
        <v>2400</v>
      </c>
      <c r="E8" s="7">
        <v>1600</v>
      </c>
      <c r="F8" s="7">
        <v>1600</v>
      </c>
      <c r="G8" s="7">
        <v>800</v>
      </c>
      <c r="H8" s="7">
        <v>18000</v>
      </c>
      <c r="I8" s="7">
        <v>15000</v>
      </c>
      <c r="J8" s="7">
        <v>13000</v>
      </c>
      <c r="K8" s="7">
        <v>14000</v>
      </c>
      <c r="L8" s="7">
        <v>15000</v>
      </c>
      <c r="M8" s="7">
        <v>14000</v>
      </c>
      <c r="N8" s="7">
        <v>11000</v>
      </c>
      <c r="O8" s="7">
        <v>15000</v>
      </c>
      <c r="P8" s="7">
        <v>14000</v>
      </c>
      <c r="Q8" s="7">
        <v>14000</v>
      </c>
      <c r="R8" s="7">
        <v>27000</v>
      </c>
      <c r="S8" s="7">
        <v>24000</v>
      </c>
      <c r="T8" s="7">
        <v>27000</v>
      </c>
      <c r="U8" s="7">
        <v>22000</v>
      </c>
      <c r="V8" s="7">
        <v>22000</v>
      </c>
      <c r="W8" s="7">
        <v>15000</v>
      </c>
      <c r="X8" s="7">
        <v>13000</v>
      </c>
      <c r="Y8" s="7">
        <v>14000</v>
      </c>
      <c r="Z8" s="7">
        <v>17000</v>
      </c>
      <c r="AA8" s="7">
        <v>15000</v>
      </c>
      <c r="AB8" s="7">
        <v>18000</v>
      </c>
      <c r="AC8" s="7">
        <v>13000</v>
      </c>
      <c r="AD8" s="7">
        <v>15000</v>
      </c>
      <c r="AE8" s="7">
        <v>13000</v>
      </c>
      <c r="AF8" s="7">
        <v>15000</v>
      </c>
      <c r="AG8" s="7">
        <v>27000</v>
      </c>
      <c r="AH8" s="7">
        <v>18000</v>
      </c>
      <c r="AI8" s="7">
        <v>17000</v>
      </c>
      <c r="AJ8" s="7">
        <v>15000</v>
      </c>
      <c r="AK8" s="7">
        <v>15000</v>
      </c>
      <c r="AL8" s="7">
        <v>11000</v>
      </c>
      <c r="AM8" s="7">
        <v>13000</v>
      </c>
      <c r="AN8" s="7">
        <v>14000</v>
      </c>
      <c r="AO8" s="7">
        <v>18000</v>
      </c>
      <c r="AP8" s="7">
        <v>11000</v>
      </c>
      <c r="AQ8" s="7">
        <v>14000</v>
      </c>
      <c r="AR8" s="7">
        <v>21000</v>
      </c>
      <c r="AS8" s="7">
        <v>14000</v>
      </c>
      <c r="AT8" s="7">
        <v>15000</v>
      </c>
      <c r="AU8" s="7">
        <v>25000</v>
      </c>
      <c r="AV8" s="7">
        <v>15000</v>
      </c>
      <c r="AW8" s="7">
        <v>15000</v>
      </c>
      <c r="AX8" s="7">
        <v>20000</v>
      </c>
      <c r="AY8" s="7">
        <v>15000</v>
      </c>
      <c r="AZ8" s="7">
        <v>17000</v>
      </c>
      <c r="BA8" s="7">
        <v>17000</v>
      </c>
      <c r="BB8" s="7">
        <v>15000</v>
      </c>
      <c r="BE8" s="8"/>
      <c r="BG8" s="9"/>
      <c r="BH8" s="10"/>
      <c r="BI8" s="9"/>
    </row>
    <row r="9" spans="1:61">
      <c r="A9" s="277" t="s">
        <v>185</v>
      </c>
      <c r="B9" s="11" t="s">
        <v>186</v>
      </c>
      <c r="C9" s="12" t="s">
        <v>187</v>
      </c>
      <c r="D9" s="13">
        <v>2400</v>
      </c>
      <c r="E9" s="13">
        <v>1600</v>
      </c>
      <c r="F9" s="13">
        <v>1600</v>
      </c>
      <c r="G9" s="13">
        <v>800</v>
      </c>
      <c r="H9" s="13">
        <v>13000</v>
      </c>
      <c r="I9" s="13">
        <v>11000</v>
      </c>
      <c r="J9" s="13">
        <v>9000</v>
      </c>
      <c r="K9" s="13">
        <v>10000</v>
      </c>
      <c r="L9" s="13">
        <v>11000</v>
      </c>
      <c r="M9" s="13">
        <v>10000</v>
      </c>
      <c r="N9" s="13">
        <v>8000</v>
      </c>
      <c r="O9" s="13">
        <v>11000</v>
      </c>
      <c r="P9" s="13">
        <v>10000</v>
      </c>
      <c r="Q9" s="13">
        <v>10000</v>
      </c>
      <c r="R9" s="13">
        <v>19000</v>
      </c>
      <c r="S9" s="13">
        <v>17000</v>
      </c>
      <c r="T9" s="13">
        <v>19000</v>
      </c>
      <c r="U9" s="13">
        <v>16000</v>
      </c>
      <c r="V9" s="13">
        <v>16000</v>
      </c>
      <c r="W9" s="13">
        <v>11000</v>
      </c>
      <c r="X9" s="13">
        <v>9000</v>
      </c>
      <c r="Y9" s="13">
        <v>10000</v>
      </c>
      <c r="Z9" s="13">
        <v>12000</v>
      </c>
      <c r="AA9" s="13">
        <v>11000</v>
      </c>
      <c r="AB9" s="13">
        <v>13000</v>
      </c>
      <c r="AC9" s="13">
        <v>9000</v>
      </c>
      <c r="AD9" s="13">
        <v>11000</v>
      </c>
      <c r="AE9" s="13">
        <v>9000</v>
      </c>
      <c r="AF9" s="13">
        <v>11000</v>
      </c>
      <c r="AG9" s="13">
        <v>19000</v>
      </c>
      <c r="AH9" s="13">
        <v>13000</v>
      </c>
      <c r="AI9" s="13">
        <v>12000</v>
      </c>
      <c r="AJ9" s="13">
        <v>11000</v>
      </c>
      <c r="AK9" s="13">
        <v>11000</v>
      </c>
      <c r="AL9" s="13">
        <v>8000</v>
      </c>
      <c r="AM9" s="13">
        <v>9000</v>
      </c>
      <c r="AN9" s="13">
        <v>10000</v>
      </c>
      <c r="AO9" s="13">
        <v>13000</v>
      </c>
      <c r="AP9" s="13">
        <v>8000</v>
      </c>
      <c r="AQ9" s="13">
        <v>10000</v>
      </c>
      <c r="AR9" s="13">
        <v>15000</v>
      </c>
      <c r="AS9" s="13">
        <v>10000</v>
      </c>
      <c r="AT9" s="13">
        <v>11000</v>
      </c>
      <c r="AU9" s="13">
        <v>18000</v>
      </c>
      <c r="AV9" s="13">
        <v>11000</v>
      </c>
      <c r="AW9" s="13">
        <v>11000</v>
      </c>
      <c r="AX9" s="13">
        <v>14000</v>
      </c>
      <c r="AY9" s="13">
        <v>11000</v>
      </c>
      <c r="AZ9" s="13">
        <v>12000</v>
      </c>
      <c r="BA9" s="13">
        <v>12000</v>
      </c>
      <c r="BB9" s="13">
        <v>11000</v>
      </c>
      <c r="BE9" s="8"/>
      <c r="BG9" s="9"/>
      <c r="BH9" s="10"/>
      <c r="BI9" s="9"/>
    </row>
    <row r="10" spans="1:61">
      <c r="A10" s="277"/>
      <c r="B10" s="11" t="s">
        <v>188</v>
      </c>
      <c r="C10" s="12" t="s">
        <v>187</v>
      </c>
      <c r="D10" s="13">
        <v>2400</v>
      </c>
      <c r="E10" s="13">
        <v>1600</v>
      </c>
      <c r="F10" s="13">
        <v>1600</v>
      </c>
      <c r="G10" s="13">
        <v>800</v>
      </c>
      <c r="H10" s="13">
        <v>13000</v>
      </c>
      <c r="I10" s="13">
        <v>11000</v>
      </c>
      <c r="J10" s="13">
        <v>9000</v>
      </c>
      <c r="K10" s="13">
        <v>10000</v>
      </c>
      <c r="L10" s="13">
        <v>11000</v>
      </c>
      <c r="M10" s="13">
        <v>10000</v>
      </c>
      <c r="N10" s="13">
        <v>8000</v>
      </c>
      <c r="O10" s="13">
        <v>11000</v>
      </c>
      <c r="P10" s="13">
        <v>10000</v>
      </c>
      <c r="Q10" s="13">
        <v>10000</v>
      </c>
      <c r="R10" s="13">
        <v>19000</v>
      </c>
      <c r="S10" s="13">
        <v>17000</v>
      </c>
      <c r="T10" s="13">
        <v>19000</v>
      </c>
      <c r="U10" s="13">
        <v>16000</v>
      </c>
      <c r="V10" s="13">
        <v>16000</v>
      </c>
      <c r="W10" s="13">
        <v>11000</v>
      </c>
      <c r="X10" s="13">
        <v>9000</v>
      </c>
      <c r="Y10" s="13">
        <v>10000</v>
      </c>
      <c r="Z10" s="13">
        <v>12000</v>
      </c>
      <c r="AA10" s="13">
        <v>11000</v>
      </c>
      <c r="AB10" s="13">
        <v>13000</v>
      </c>
      <c r="AC10" s="13">
        <v>9000</v>
      </c>
      <c r="AD10" s="13">
        <v>11000</v>
      </c>
      <c r="AE10" s="13">
        <v>9000</v>
      </c>
      <c r="AF10" s="13">
        <v>11000</v>
      </c>
      <c r="AG10" s="13">
        <v>19000</v>
      </c>
      <c r="AH10" s="13">
        <v>13000</v>
      </c>
      <c r="AI10" s="13">
        <v>12000</v>
      </c>
      <c r="AJ10" s="13">
        <v>11000</v>
      </c>
      <c r="AK10" s="13">
        <v>11000</v>
      </c>
      <c r="AL10" s="13">
        <v>8000</v>
      </c>
      <c r="AM10" s="13">
        <v>9000</v>
      </c>
      <c r="AN10" s="13">
        <v>10000</v>
      </c>
      <c r="AO10" s="13">
        <v>13000</v>
      </c>
      <c r="AP10" s="13">
        <v>8000</v>
      </c>
      <c r="AQ10" s="13">
        <v>10000</v>
      </c>
      <c r="AR10" s="13">
        <v>15000</v>
      </c>
      <c r="AS10" s="13">
        <v>10000</v>
      </c>
      <c r="AT10" s="13">
        <v>11000</v>
      </c>
      <c r="AU10" s="13">
        <v>18000</v>
      </c>
      <c r="AV10" s="13">
        <v>11000</v>
      </c>
      <c r="AW10" s="13">
        <v>11000</v>
      </c>
      <c r="AX10" s="13">
        <v>14000</v>
      </c>
      <c r="AY10" s="13">
        <v>11000</v>
      </c>
      <c r="AZ10" s="13">
        <v>12000</v>
      </c>
      <c r="BA10" s="13">
        <v>12000</v>
      </c>
      <c r="BB10" s="13">
        <v>11000</v>
      </c>
      <c r="BE10" s="8"/>
      <c r="BG10" s="9"/>
      <c r="BH10" s="10"/>
      <c r="BI10" s="9"/>
    </row>
    <row r="11" spans="1:61">
      <c r="A11" s="277"/>
      <c r="B11" s="11" t="s">
        <v>189</v>
      </c>
      <c r="C11" s="12" t="s">
        <v>187</v>
      </c>
      <c r="D11" s="13">
        <v>2400</v>
      </c>
      <c r="E11" s="13">
        <v>1600</v>
      </c>
      <c r="F11" s="13">
        <v>1600</v>
      </c>
      <c r="G11" s="13">
        <v>800</v>
      </c>
      <c r="H11" s="13">
        <v>13000</v>
      </c>
      <c r="I11" s="13">
        <v>11000</v>
      </c>
      <c r="J11" s="13">
        <v>9000</v>
      </c>
      <c r="K11" s="13">
        <v>10000</v>
      </c>
      <c r="L11" s="13">
        <v>11000</v>
      </c>
      <c r="M11" s="13">
        <v>10000</v>
      </c>
      <c r="N11" s="13">
        <v>8000</v>
      </c>
      <c r="O11" s="13">
        <v>11000</v>
      </c>
      <c r="P11" s="13">
        <v>10000</v>
      </c>
      <c r="Q11" s="13">
        <v>10000</v>
      </c>
      <c r="R11" s="13">
        <v>19000</v>
      </c>
      <c r="S11" s="13">
        <v>17000</v>
      </c>
      <c r="T11" s="13">
        <v>19000</v>
      </c>
      <c r="U11" s="13">
        <v>16000</v>
      </c>
      <c r="V11" s="13">
        <v>16000</v>
      </c>
      <c r="W11" s="13">
        <v>11000</v>
      </c>
      <c r="X11" s="13">
        <v>9000</v>
      </c>
      <c r="Y11" s="13">
        <v>10000</v>
      </c>
      <c r="Z11" s="13">
        <v>12000</v>
      </c>
      <c r="AA11" s="13">
        <v>11000</v>
      </c>
      <c r="AB11" s="13">
        <v>13000</v>
      </c>
      <c r="AC11" s="13">
        <v>9000</v>
      </c>
      <c r="AD11" s="13">
        <v>11000</v>
      </c>
      <c r="AE11" s="13">
        <v>9000</v>
      </c>
      <c r="AF11" s="13">
        <v>11000</v>
      </c>
      <c r="AG11" s="13">
        <v>19000</v>
      </c>
      <c r="AH11" s="13">
        <v>13000</v>
      </c>
      <c r="AI11" s="13">
        <v>12000</v>
      </c>
      <c r="AJ11" s="13">
        <v>11000</v>
      </c>
      <c r="AK11" s="13">
        <v>11000</v>
      </c>
      <c r="AL11" s="13">
        <v>8000</v>
      </c>
      <c r="AM11" s="13">
        <v>9000</v>
      </c>
      <c r="AN11" s="13">
        <v>10000</v>
      </c>
      <c r="AO11" s="13">
        <v>13000</v>
      </c>
      <c r="AP11" s="13">
        <v>8000</v>
      </c>
      <c r="AQ11" s="13">
        <v>10000</v>
      </c>
      <c r="AR11" s="13">
        <v>15000</v>
      </c>
      <c r="AS11" s="13">
        <v>10000</v>
      </c>
      <c r="AT11" s="13">
        <v>11000</v>
      </c>
      <c r="AU11" s="13">
        <v>18000</v>
      </c>
      <c r="AV11" s="13">
        <v>11000</v>
      </c>
      <c r="AW11" s="13">
        <v>11000</v>
      </c>
      <c r="AX11" s="13">
        <v>14000</v>
      </c>
      <c r="AY11" s="13">
        <v>11000</v>
      </c>
      <c r="AZ11" s="13">
        <v>12000</v>
      </c>
      <c r="BA11" s="13">
        <v>12000</v>
      </c>
      <c r="BB11" s="13">
        <v>11000</v>
      </c>
      <c r="BE11" s="8"/>
      <c r="BG11" s="9"/>
      <c r="BH11" s="10"/>
      <c r="BI11" s="9"/>
    </row>
    <row r="12" spans="1:61">
      <c r="A12" s="277"/>
      <c r="B12" s="11" t="s">
        <v>190</v>
      </c>
      <c r="C12" s="12" t="s">
        <v>187</v>
      </c>
      <c r="D12" s="13">
        <v>2400</v>
      </c>
      <c r="E12" s="13">
        <v>1600</v>
      </c>
      <c r="F12" s="13">
        <v>1600</v>
      </c>
      <c r="G12" s="13">
        <v>800</v>
      </c>
      <c r="H12" s="13">
        <v>13000</v>
      </c>
      <c r="I12" s="13">
        <v>11000</v>
      </c>
      <c r="J12" s="13">
        <v>9000</v>
      </c>
      <c r="K12" s="13">
        <v>10000</v>
      </c>
      <c r="L12" s="13">
        <v>11000</v>
      </c>
      <c r="M12" s="13">
        <v>10000</v>
      </c>
      <c r="N12" s="13">
        <v>8000</v>
      </c>
      <c r="O12" s="13">
        <v>11000</v>
      </c>
      <c r="P12" s="13">
        <v>10000</v>
      </c>
      <c r="Q12" s="13">
        <v>10000</v>
      </c>
      <c r="R12" s="13">
        <v>19000</v>
      </c>
      <c r="S12" s="13">
        <v>17000</v>
      </c>
      <c r="T12" s="13">
        <v>19000</v>
      </c>
      <c r="U12" s="13">
        <v>16000</v>
      </c>
      <c r="V12" s="13">
        <v>16000</v>
      </c>
      <c r="W12" s="13">
        <v>11000</v>
      </c>
      <c r="X12" s="13">
        <v>9000</v>
      </c>
      <c r="Y12" s="13">
        <v>10000</v>
      </c>
      <c r="Z12" s="13">
        <v>12000</v>
      </c>
      <c r="AA12" s="13">
        <v>11000</v>
      </c>
      <c r="AB12" s="13">
        <v>13000</v>
      </c>
      <c r="AC12" s="13">
        <v>9000</v>
      </c>
      <c r="AD12" s="13">
        <v>11000</v>
      </c>
      <c r="AE12" s="13">
        <v>9000</v>
      </c>
      <c r="AF12" s="13">
        <v>11000</v>
      </c>
      <c r="AG12" s="13">
        <v>19000</v>
      </c>
      <c r="AH12" s="13">
        <v>13000</v>
      </c>
      <c r="AI12" s="13">
        <v>12000</v>
      </c>
      <c r="AJ12" s="13">
        <v>11000</v>
      </c>
      <c r="AK12" s="13">
        <v>11000</v>
      </c>
      <c r="AL12" s="13">
        <v>8000</v>
      </c>
      <c r="AM12" s="13">
        <v>9000</v>
      </c>
      <c r="AN12" s="13">
        <v>10000</v>
      </c>
      <c r="AO12" s="13">
        <v>13000</v>
      </c>
      <c r="AP12" s="13">
        <v>8000</v>
      </c>
      <c r="AQ12" s="13">
        <v>10000</v>
      </c>
      <c r="AR12" s="13">
        <v>15000</v>
      </c>
      <c r="AS12" s="13">
        <v>10000</v>
      </c>
      <c r="AT12" s="13">
        <v>11000</v>
      </c>
      <c r="AU12" s="13">
        <v>18000</v>
      </c>
      <c r="AV12" s="13">
        <v>11000</v>
      </c>
      <c r="AW12" s="13">
        <v>11000</v>
      </c>
      <c r="AX12" s="13">
        <v>14000</v>
      </c>
      <c r="AY12" s="13">
        <v>11000</v>
      </c>
      <c r="AZ12" s="13">
        <v>12000</v>
      </c>
      <c r="BA12" s="13">
        <v>12000</v>
      </c>
      <c r="BB12" s="13">
        <v>11000</v>
      </c>
      <c r="BE12" s="8"/>
      <c r="BG12" s="9"/>
      <c r="BH12" s="10"/>
      <c r="BI12" s="9"/>
    </row>
    <row r="13" spans="1:61">
      <c r="A13" s="277"/>
      <c r="B13" s="11" t="s">
        <v>191</v>
      </c>
      <c r="C13" s="12" t="s">
        <v>187</v>
      </c>
      <c r="D13" s="13">
        <v>2400</v>
      </c>
      <c r="E13" s="13">
        <v>1600</v>
      </c>
      <c r="F13" s="13">
        <v>1600</v>
      </c>
      <c r="G13" s="13">
        <v>800</v>
      </c>
      <c r="H13" s="13">
        <v>13000</v>
      </c>
      <c r="I13" s="13">
        <v>11000</v>
      </c>
      <c r="J13" s="13">
        <v>9000</v>
      </c>
      <c r="K13" s="13">
        <v>10000</v>
      </c>
      <c r="L13" s="13">
        <v>11000</v>
      </c>
      <c r="M13" s="13">
        <v>10000</v>
      </c>
      <c r="N13" s="13">
        <v>8000</v>
      </c>
      <c r="O13" s="13">
        <v>11000</v>
      </c>
      <c r="P13" s="13">
        <v>10000</v>
      </c>
      <c r="Q13" s="13">
        <v>10000</v>
      </c>
      <c r="R13" s="13">
        <v>19000</v>
      </c>
      <c r="S13" s="13">
        <v>17000</v>
      </c>
      <c r="T13" s="13">
        <v>19000</v>
      </c>
      <c r="U13" s="13">
        <v>16000</v>
      </c>
      <c r="V13" s="13">
        <v>16000</v>
      </c>
      <c r="W13" s="13">
        <v>11000</v>
      </c>
      <c r="X13" s="13">
        <v>9000</v>
      </c>
      <c r="Y13" s="13">
        <v>10000</v>
      </c>
      <c r="Z13" s="13">
        <v>12000</v>
      </c>
      <c r="AA13" s="13">
        <v>11000</v>
      </c>
      <c r="AB13" s="13">
        <v>13000</v>
      </c>
      <c r="AC13" s="13">
        <v>9000</v>
      </c>
      <c r="AD13" s="13">
        <v>11000</v>
      </c>
      <c r="AE13" s="13">
        <v>9000</v>
      </c>
      <c r="AF13" s="13">
        <v>11000</v>
      </c>
      <c r="AG13" s="13">
        <v>19000</v>
      </c>
      <c r="AH13" s="13">
        <v>13000</v>
      </c>
      <c r="AI13" s="13">
        <v>12000</v>
      </c>
      <c r="AJ13" s="13">
        <v>11000</v>
      </c>
      <c r="AK13" s="13">
        <v>11000</v>
      </c>
      <c r="AL13" s="13">
        <v>8000</v>
      </c>
      <c r="AM13" s="13">
        <v>9000</v>
      </c>
      <c r="AN13" s="13">
        <v>10000</v>
      </c>
      <c r="AO13" s="13">
        <v>13000</v>
      </c>
      <c r="AP13" s="13">
        <v>8000</v>
      </c>
      <c r="AQ13" s="13">
        <v>10000</v>
      </c>
      <c r="AR13" s="13">
        <v>15000</v>
      </c>
      <c r="AS13" s="13">
        <v>10000</v>
      </c>
      <c r="AT13" s="13">
        <v>11000</v>
      </c>
      <c r="AU13" s="13">
        <v>18000</v>
      </c>
      <c r="AV13" s="13">
        <v>11000</v>
      </c>
      <c r="AW13" s="13">
        <v>11000</v>
      </c>
      <c r="AX13" s="13">
        <v>14000</v>
      </c>
      <c r="AY13" s="13">
        <v>11000</v>
      </c>
      <c r="AZ13" s="13">
        <v>12000</v>
      </c>
      <c r="BA13" s="13">
        <v>12000</v>
      </c>
      <c r="BB13" s="13">
        <v>11000</v>
      </c>
      <c r="BE13" s="8"/>
      <c r="BG13" s="9"/>
      <c r="BH13" s="10"/>
      <c r="BI13" s="9"/>
    </row>
    <row r="14" spans="1:61">
      <c r="A14" s="277"/>
      <c r="B14" s="11" t="s">
        <v>192</v>
      </c>
      <c r="C14" s="12" t="s">
        <v>187</v>
      </c>
      <c r="D14" s="13">
        <v>2400</v>
      </c>
      <c r="E14" s="13">
        <v>1600</v>
      </c>
      <c r="F14" s="13">
        <v>1600</v>
      </c>
      <c r="G14" s="13">
        <v>800</v>
      </c>
      <c r="H14" s="13">
        <v>13000</v>
      </c>
      <c r="I14" s="13">
        <v>11000</v>
      </c>
      <c r="J14" s="13">
        <v>9000</v>
      </c>
      <c r="K14" s="13">
        <v>10000</v>
      </c>
      <c r="L14" s="13">
        <v>11000</v>
      </c>
      <c r="M14" s="13">
        <v>10000</v>
      </c>
      <c r="N14" s="13">
        <v>8000</v>
      </c>
      <c r="O14" s="13">
        <v>11000</v>
      </c>
      <c r="P14" s="13">
        <v>10000</v>
      </c>
      <c r="Q14" s="13">
        <v>10000</v>
      </c>
      <c r="R14" s="13">
        <v>19000</v>
      </c>
      <c r="S14" s="13">
        <v>17000</v>
      </c>
      <c r="T14" s="13">
        <v>19000</v>
      </c>
      <c r="U14" s="13">
        <v>16000</v>
      </c>
      <c r="V14" s="13">
        <v>16000</v>
      </c>
      <c r="W14" s="13">
        <v>11000</v>
      </c>
      <c r="X14" s="13">
        <v>9000</v>
      </c>
      <c r="Y14" s="13">
        <v>10000</v>
      </c>
      <c r="Z14" s="13">
        <v>12000</v>
      </c>
      <c r="AA14" s="13">
        <v>11000</v>
      </c>
      <c r="AB14" s="13">
        <v>13000</v>
      </c>
      <c r="AC14" s="13">
        <v>9000</v>
      </c>
      <c r="AD14" s="13">
        <v>11000</v>
      </c>
      <c r="AE14" s="13">
        <v>9000</v>
      </c>
      <c r="AF14" s="13">
        <v>11000</v>
      </c>
      <c r="AG14" s="13">
        <v>19000</v>
      </c>
      <c r="AH14" s="13">
        <v>13000</v>
      </c>
      <c r="AI14" s="13">
        <v>12000</v>
      </c>
      <c r="AJ14" s="13">
        <v>11000</v>
      </c>
      <c r="AK14" s="13">
        <v>11000</v>
      </c>
      <c r="AL14" s="13">
        <v>8000</v>
      </c>
      <c r="AM14" s="13">
        <v>9000</v>
      </c>
      <c r="AN14" s="13">
        <v>10000</v>
      </c>
      <c r="AO14" s="13">
        <v>13000</v>
      </c>
      <c r="AP14" s="13">
        <v>8000</v>
      </c>
      <c r="AQ14" s="13">
        <v>10000</v>
      </c>
      <c r="AR14" s="13">
        <v>15000</v>
      </c>
      <c r="AS14" s="13">
        <v>10000</v>
      </c>
      <c r="AT14" s="13">
        <v>11000</v>
      </c>
      <c r="AU14" s="13">
        <v>18000</v>
      </c>
      <c r="AV14" s="13">
        <v>11000</v>
      </c>
      <c r="AW14" s="13">
        <v>11000</v>
      </c>
      <c r="AX14" s="13">
        <v>14000</v>
      </c>
      <c r="AY14" s="13">
        <v>11000</v>
      </c>
      <c r="AZ14" s="13">
        <v>12000</v>
      </c>
      <c r="BA14" s="13">
        <v>12000</v>
      </c>
      <c r="BB14" s="13">
        <v>11000</v>
      </c>
      <c r="BE14" s="8"/>
      <c r="BG14" s="9"/>
      <c r="BH14" s="10"/>
      <c r="BI14" s="9"/>
    </row>
    <row r="15" spans="1:61">
      <c r="A15" s="277"/>
      <c r="B15" s="11" t="s">
        <v>193</v>
      </c>
      <c r="C15" s="12" t="s">
        <v>187</v>
      </c>
      <c r="D15" s="13">
        <v>2400</v>
      </c>
      <c r="E15" s="13">
        <v>1600</v>
      </c>
      <c r="F15" s="13">
        <v>1600</v>
      </c>
      <c r="G15" s="13">
        <v>800</v>
      </c>
      <c r="H15" s="13">
        <v>13000</v>
      </c>
      <c r="I15" s="13">
        <v>11000</v>
      </c>
      <c r="J15" s="13">
        <v>9000</v>
      </c>
      <c r="K15" s="13">
        <v>10000</v>
      </c>
      <c r="L15" s="13">
        <v>11000</v>
      </c>
      <c r="M15" s="13">
        <v>10000</v>
      </c>
      <c r="N15" s="13">
        <v>8000</v>
      </c>
      <c r="O15" s="13">
        <v>11000</v>
      </c>
      <c r="P15" s="13">
        <v>10000</v>
      </c>
      <c r="Q15" s="13">
        <v>10000</v>
      </c>
      <c r="R15" s="13">
        <v>19000</v>
      </c>
      <c r="S15" s="13">
        <v>17000</v>
      </c>
      <c r="T15" s="13">
        <v>19000</v>
      </c>
      <c r="U15" s="13">
        <v>16000</v>
      </c>
      <c r="V15" s="13">
        <v>16000</v>
      </c>
      <c r="W15" s="13">
        <v>11000</v>
      </c>
      <c r="X15" s="13">
        <v>9000</v>
      </c>
      <c r="Y15" s="13">
        <v>10000</v>
      </c>
      <c r="Z15" s="13">
        <v>12000</v>
      </c>
      <c r="AA15" s="13">
        <v>11000</v>
      </c>
      <c r="AB15" s="13">
        <v>13000</v>
      </c>
      <c r="AC15" s="13">
        <v>9000</v>
      </c>
      <c r="AD15" s="13">
        <v>11000</v>
      </c>
      <c r="AE15" s="13">
        <v>9000</v>
      </c>
      <c r="AF15" s="13">
        <v>11000</v>
      </c>
      <c r="AG15" s="13">
        <v>19000</v>
      </c>
      <c r="AH15" s="13">
        <v>13000</v>
      </c>
      <c r="AI15" s="13">
        <v>12000</v>
      </c>
      <c r="AJ15" s="13">
        <v>11000</v>
      </c>
      <c r="AK15" s="13">
        <v>11000</v>
      </c>
      <c r="AL15" s="13">
        <v>8000</v>
      </c>
      <c r="AM15" s="13">
        <v>9000</v>
      </c>
      <c r="AN15" s="13">
        <v>10000</v>
      </c>
      <c r="AO15" s="13">
        <v>13000</v>
      </c>
      <c r="AP15" s="13">
        <v>8000</v>
      </c>
      <c r="AQ15" s="13">
        <v>10000</v>
      </c>
      <c r="AR15" s="13">
        <v>15000</v>
      </c>
      <c r="AS15" s="13">
        <v>10000</v>
      </c>
      <c r="AT15" s="13">
        <v>11000</v>
      </c>
      <c r="AU15" s="13">
        <v>18000</v>
      </c>
      <c r="AV15" s="13">
        <v>11000</v>
      </c>
      <c r="AW15" s="13">
        <v>11000</v>
      </c>
      <c r="AX15" s="13">
        <v>14000</v>
      </c>
      <c r="AY15" s="13">
        <v>11000</v>
      </c>
      <c r="AZ15" s="13">
        <v>12000</v>
      </c>
      <c r="BA15" s="13">
        <v>12000</v>
      </c>
      <c r="BB15" s="13">
        <v>11000</v>
      </c>
      <c r="BE15" s="8"/>
      <c r="BG15" s="9"/>
      <c r="BH15" s="10"/>
      <c r="BI15" s="9"/>
    </row>
    <row r="16" spans="1:61">
      <c r="A16" s="278" t="s">
        <v>194</v>
      </c>
      <c r="B16" s="6" t="s">
        <v>195</v>
      </c>
      <c r="C16" s="4" t="s">
        <v>187</v>
      </c>
      <c r="D16" s="7">
        <v>2400</v>
      </c>
      <c r="E16" s="7">
        <v>1600</v>
      </c>
      <c r="F16" s="7">
        <v>1600</v>
      </c>
      <c r="G16" s="7">
        <v>800</v>
      </c>
      <c r="H16" s="102">
        <v>13000</v>
      </c>
      <c r="I16" s="102">
        <v>11000</v>
      </c>
      <c r="J16" s="102">
        <v>9000</v>
      </c>
      <c r="K16" s="102">
        <v>10000</v>
      </c>
      <c r="L16" s="102">
        <v>11000</v>
      </c>
      <c r="M16" s="102">
        <v>10000</v>
      </c>
      <c r="N16" s="102">
        <v>8000</v>
      </c>
      <c r="O16" s="102">
        <v>11000</v>
      </c>
      <c r="P16" s="102">
        <v>10000</v>
      </c>
      <c r="Q16" s="102">
        <v>10000</v>
      </c>
      <c r="R16" s="102">
        <v>19000</v>
      </c>
      <c r="S16" s="102">
        <v>17000</v>
      </c>
      <c r="T16" s="102">
        <v>19000</v>
      </c>
      <c r="U16" s="102">
        <v>16000</v>
      </c>
      <c r="V16" s="102">
        <v>16000</v>
      </c>
      <c r="W16" s="102">
        <v>11000</v>
      </c>
      <c r="X16" s="102">
        <v>9000</v>
      </c>
      <c r="Y16" s="102">
        <v>10000</v>
      </c>
      <c r="Z16" s="102">
        <v>12000</v>
      </c>
      <c r="AA16" s="102">
        <v>11000</v>
      </c>
      <c r="AB16" s="102">
        <v>13000</v>
      </c>
      <c r="AC16" s="102">
        <v>9000</v>
      </c>
      <c r="AD16" s="102">
        <v>11000</v>
      </c>
      <c r="AE16" s="102">
        <v>9000</v>
      </c>
      <c r="AF16" s="102">
        <v>11000</v>
      </c>
      <c r="AG16" s="102">
        <v>19000</v>
      </c>
      <c r="AH16" s="102">
        <v>13000</v>
      </c>
      <c r="AI16" s="102">
        <v>12000</v>
      </c>
      <c r="AJ16" s="102">
        <v>11000</v>
      </c>
      <c r="AK16" s="102">
        <v>11000</v>
      </c>
      <c r="AL16" s="102">
        <v>8000</v>
      </c>
      <c r="AM16" s="102">
        <v>9000</v>
      </c>
      <c r="AN16" s="102">
        <v>10000</v>
      </c>
      <c r="AO16" s="102">
        <v>13000</v>
      </c>
      <c r="AP16" s="102">
        <v>8000</v>
      </c>
      <c r="AQ16" s="102">
        <v>10000</v>
      </c>
      <c r="AR16" s="102">
        <v>15000</v>
      </c>
      <c r="AS16" s="102">
        <v>10000</v>
      </c>
      <c r="AT16" s="102">
        <v>11000</v>
      </c>
      <c r="AU16" s="102">
        <v>18000</v>
      </c>
      <c r="AV16" s="102">
        <v>11000</v>
      </c>
      <c r="AW16" s="102">
        <v>11000</v>
      </c>
      <c r="AX16" s="102">
        <v>14000</v>
      </c>
      <c r="AY16" s="102">
        <v>11000</v>
      </c>
      <c r="AZ16" s="102">
        <v>12000</v>
      </c>
      <c r="BA16" s="102">
        <v>12000</v>
      </c>
      <c r="BB16" s="102">
        <v>11000</v>
      </c>
      <c r="BE16" s="8"/>
      <c r="BG16" s="9"/>
      <c r="BH16" s="10"/>
      <c r="BI16" s="9"/>
    </row>
    <row r="17" spans="1:61">
      <c r="A17" s="276"/>
      <c r="B17" s="6" t="s">
        <v>26</v>
      </c>
      <c r="C17" s="4" t="s">
        <v>187</v>
      </c>
      <c r="D17" s="7">
        <v>2400</v>
      </c>
      <c r="E17" s="7">
        <v>1600</v>
      </c>
      <c r="F17" s="7">
        <v>1600</v>
      </c>
      <c r="G17" s="7">
        <v>800</v>
      </c>
      <c r="H17" s="102">
        <v>13000</v>
      </c>
      <c r="I17" s="102">
        <v>11000</v>
      </c>
      <c r="J17" s="102">
        <v>9000</v>
      </c>
      <c r="K17" s="102">
        <v>10000</v>
      </c>
      <c r="L17" s="102">
        <v>11000</v>
      </c>
      <c r="M17" s="102">
        <v>10000</v>
      </c>
      <c r="N17" s="102">
        <v>8000</v>
      </c>
      <c r="O17" s="102">
        <v>11000</v>
      </c>
      <c r="P17" s="102">
        <v>10000</v>
      </c>
      <c r="Q17" s="102">
        <v>10000</v>
      </c>
      <c r="R17" s="102">
        <v>19000</v>
      </c>
      <c r="S17" s="102">
        <v>17000</v>
      </c>
      <c r="T17" s="102">
        <v>19000</v>
      </c>
      <c r="U17" s="102">
        <v>16000</v>
      </c>
      <c r="V17" s="102">
        <v>16000</v>
      </c>
      <c r="W17" s="102">
        <v>11000</v>
      </c>
      <c r="X17" s="102">
        <v>9000</v>
      </c>
      <c r="Y17" s="102">
        <v>10000</v>
      </c>
      <c r="Z17" s="102">
        <v>12000</v>
      </c>
      <c r="AA17" s="102">
        <v>11000</v>
      </c>
      <c r="AB17" s="102">
        <v>13000</v>
      </c>
      <c r="AC17" s="102">
        <v>9000</v>
      </c>
      <c r="AD17" s="102">
        <v>11000</v>
      </c>
      <c r="AE17" s="102">
        <v>9000</v>
      </c>
      <c r="AF17" s="102">
        <v>11000</v>
      </c>
      <c r="AG17" s="102">
        <v>19000</v>
      </c>
      <c r="AH17" s="102">
        <v>13000</v>
      </c>
      <c r="AI17" s="102">
        <v>12000</v>
      </c>
      <c r="AJ17" s="102">
        <v>11000</v>
      </c>
      <c r="AK17" s="102">
        <v>11000</v>
      </c>
      <c r="AL17" s="102">
        <v>8000</v>
      </c>
      <c r="AM17" s="102">
        <v>9000</v>
      </c>
      <c r="AN17" s="102">
        <v>10000</v>
      </c>
      <c r="AO17" s="102">
        <v>13000</v>
      </c>
      <c r="AP17" s="102">
        <v>8000</v>
      </c>
      <c r="AQ17" s="102">
        <v>10000</v>
      </c>
      <c r="AR17" s="102">
        <v>15000</v>
      </c>
      <c r="AS17" s="102">
        <v>10000</v>
      </c>
      <c r="AT17" s="102">
        <v>11000</v>
      </c>
      <c r="AU17" s="102">
        <v>18000</v>
      </c>
      <c r="AV17" s="102">
        <v>11000</v>
      </c>
      <c r="AW17" s="102">
        <v>11000</v>
      </c>
      <c r="AX17" s="102">
        <v>14000</v>
      </c>
      <c r="AY17" s="102">
        <v>11000</v>
      </c>
      <c r="AZ17" s="102">
        <v>12000</v>
      </c>
      <c r="BA17" s="102">
        <v>12000</v>
      </c>
      <c r="BB17" s="102">
        <v>11000</v>
      </c>
      <c r="BE17" s="8"/>
      <c r="BG17" s="9"/>
      <c r="BH17" s="10"/>
      <c r="BI17" s="9"/>
    </row>
    <row r="18" spans="1:61">
      <c r="A18" s="276"/>
      <c r="B18" s="6" t="s">
        <v>196</v>
      </c>
      <c r="C18" s="4" t="s">
        <v>187</v>
      </c>
      <c r="D18" s="7">
        <v>2400</v>
      </c>
      <c r="E18" s="7">
        <v>1600</v>
      </c>
      <c r="F18" s="7">
        <v>1600</v>
      </c>
      <c r="G18" s="7">
        <v>800</v>
      </c>
      <c r="H18" s="102">
        <v>13000</v>
      </c>
      <c r="I18" s="102">
        <v>11000</v>
      </c>
      <c r="J18" s="102">
        <v>9000</v>
      </c>
      <c r="K18" s="102">
        <v>10000</v>
      </c>
      <c r="L18" s="102">
        <v>11000</v>
      </c>
      <c r="M18" s="102">
        <v>10000</v>
      </c>
      <c r="N18" s="102">
        <v>8000</v>
      </c>
      <c r="O18" s="102">
        <v>11000</v>
      </c>
      <c r="P18" s="102">
        <v>10000</v>
      </c>
      <c r="Q18" s="102">
        <v>10000</v>
      </c>
      <c r="R18" s="102">
        <v>19000</v>
      </c>
      <c r="S18" s="102">
        <v>17000</v>
      </c>
      <c r="T18" s="102">
        <v>19000</v>
      </c>
      <c r="U18" s="102">
        <v>16000</v>
      </c>
      <c r="V18" s="102">
        <v>16000</v>
      </c>
      <c r="W18" s="102">
        <v>11000</v>
      </c>
      <c r="X18" s="102">
        <v>9000</v>
      </c>
      <c r="Y18" s="102">
        <v>10000</v>
      </c>
      <c r="Z18" s="102">
        <v>12000</v>
      </c>
      <c r="AA18" s="102">
        <v>11000</v>
      </c>
      <c r="AB18" s="102">
        <v>13000</v>
      </c>
      <c r="AC18" s="102">
        <v>9000</v>
      </c>
      <c r="AD18" s="102">
        <v>11000</v>
      </c>
      <c r="AE18" s="102">
        <v>9000</v>
      </c>
      <c r="AF18" s="102">
        <v>11000</v>
      </c>
      <c r="AG18" s="102">
        <v>19000</v>
      </c>
      <c r="AH18" s="102">
        <v>13000</v>
      </c>
      <c r="AI18" s="102">
        <v>12000</v>
      </c>
      <c r="AJ18" s="102">
        <v>11000</v>
      </c>
      <c r="AK18" s="102">
        <v>11000</v>
      </c>
      <c r="AL18" s="102">
        <v>8000</v>
      </c>
      <c r="AM18" s="102">
        <v>9000</v>
      </c>
      <c r="AN18" s="102">
        <v>10000</v>
      </c>
      <c r="AO18" s="102">
        <v>13000</v>
      </c>
      <c r="AP18" s="102">
        <v>8000</v>
      </c>
      <c r="AQ18" s="102">
        <v>10000</v>
      </c>
      <c r="AR18" s="102">
        <v>15000</v>
      </c>
      <c r="AS18" s="102">
        <v>10000</v>
      </c>
      <c r="AT18" s="102">
        <v>11000</v>
      </c>
      <c r="AU18" s="102">
        <v>18000</v>
      </c>
      <c r="AV18" s="102">
        <v>11000</v>
      </c>
      <c r="AW18" s="102">
        <v>11000</v>
      </c>
      <c r="AX18" s="102">
        <v>14000</v>
      </c>
      <c r="AY18" s="102">
        <v>11000</v>
      </c>
      <c r="AZ18" s="102">
        <v>12000</v>
      </c>
      <c r="BA18" s="102">
        <v>12000</v>
      </c>
      <c r="BB18" s="102">
        <v>11000</v>
      </c>
      <c r="BE18" s="8"/>
      <c r="BG18" s="9"/>
      <c r="BH18" s="10"/>
      <c r="BI18" s="9"/>
    </row>
    <row r="19" spans="1:61">
      <c r="A19" s="276"/>
      <c r="B19" s="6" t="s">
        <v>197</v>
      </c>
      <c r="C19" s="4" t="s">
        <v>187</v>
      </c>
      <c r="D19" s="7">
        <v>2400</v>
      </c>
      <c r="E19" s="7">
        <v>1600</v>
      </c>
      <c r="F19" s="7">
        <v>1600</v>
      </c>
      <c r="G19" s="7">
        <v>800</v>
      </c>
      <c r="H19" s="102">
        <v>13000</v>
      </c>
      <c r="I19" s="102">
        <v>11000</v>
      </c>
      <c r="J19" s="102">
        <v>9000</v>
      </c>
      <c r="K19" s="102">
        <v>10000</v>
      </c>
      <c r="L19" s="102">
        <v>11000</v>
      </c>
      <c r="M19" s="102">
        <v>10000</v>
      </c>
      <c r="N19" s="102">
        <v>8000</v>
      </c>
      <c r="O19" s="102">
        <v>11000</v>
      </c>
      <c r="P19" s="102">
        <v>10000</v>
      </c>
      <c r="Q19" s="102">
        <v>10000</v>
      </c>
      <c r="R19" s="102">
        <v>19000</v>
      </c>
      <c r="S19" s="102">
        <v>17000</v>
      </c>
      <c r="T19" s="102">
        <v>19000</v>
      </c>
      <c r="U19" s="102">
        <v>16000</v>
      </c>
      <c r="V19" s="102">
        <v>16000</v>
      </c>
      <c r="W19" s="102">
        <v>11000</v>
      </c>
      <c r="X19" s="102">
        <v>9000</v>
      </c>
      <c r="Y19" s="102">
        <v>10000</v>
      </c>
      <c r="Z19" s="102">
        <v>12000</v>
      </c>
      <c r="AA19" s="102">
        <v>11000</v>
      </c>
      <c r="AB19" s="102">
        <v>13000</v>
      </c>
      <c r="AC19" s="102">
        <v>9000</v>
      </c>
      <c r="AD19" s="102">
        <v>11000</v>
      </c>
      <c r="AE19" s="102">
        <v>9000</v>
      </c>
      <c r="AF19" s="102">
        <v>11000</v>
      </c>
      <c r="AG19" s="102">
        <v>19000</v>
      </c>
      <c r="AH19" s="102">
        <v>13000</v>
      </c>
      <c r="AI19" s="102">
        <v>12000</v>
      </c>
      <c r="AJ19" s="102">
        <v>11000</v>
      </c>
      <c r="AK19" s="102">
        <v>11000</v>
      </c>
      <c r="AL19" s="102">
        <v>8000</v>
      </c>
      <c r="AM19" s="102">
        <v>9000</v>
      </c>
      <c r="AN19" s="102">
        <v>10000</v>
      </c>
      <c r="AO19" s="102">
        <v>13000</v>
      </c>
      <c r="AP19" s="102">
        <v>8000</v>
      </c>
      <c r="AQ19" s="102">
        <v>10000</v>
      </c>
      <c r="AR19" s="102">
        <v>15000</v>
      </c>
      <c r="AS19" s="102">
        <v>10000</v>
      </c>
      <c r="AT19" s="102">
        <v>11000</v>
      </c>
      <c r="AU19" s="102">
        <v>18000</v>
      </c>
      <c r="AV19" s="102">
        <v>11000</v>
      </c>
      <c r="AW19" s="102">
        <v>11000</v>
      </c>
      <c r="AX19" s="102">
        <v>14000</v>
      </c>
      <c r="AY19" s="102">
        <v>11000</v>
      </c>
      <c r="AZ19" s="102">
        <v>12000</v>
      </c>
      <c r="BA19" s="102">
        <v>12000</v>
      </c>
      <c r="BB19" s="102">
        <v>11000</v>
      </c>
      <c r="BE19" s="8"/>
      <c r="BG19" s="9"/>
      <c r="BH19" s="10"/>
      <c r="BI19" s="9"/>
    </row>
    <row r="20" spans="1:61">
      <c r="A20" s="276"/>
      <c r="B20" s="6" t="s">
        <v>198</v>
      </c>
      <c r="C20" s="4" t="s">
        <v>187</v>
      </c>
      <c r="D20" s="7">
        <v>2400</v>
      </c>
      <c r="E20" s="7">
        <v>1600</v>
      </c>
      <c r="F20" s="7">
        <v>1600</v>
      </c>
      <c r="G20" s="7">
        <v>800</v>
      </c>
      <c r="H20" s="102">
        <v>13000</v>
      </c>
      <c r="I20" s="102">
        <v>11000</v>
      </c>
      <c r="J20" s="102">
        <v>9000</v>
      </c>
      <c r="K20" s="102">
        <v>10000</v>
      </c>
      <c r="L20" s="102">
        <v>11000</v>
      </c>
      <c r="M20" s="102">
        <v>10000</v>
      </c>
      <c r="N20" s="102">
        <v>8000</v>
      </c>
      <c r="O20" s="102">
        <v>11000</v>
      </c>
      <c r="P20" s="102">
        <v>10000</v>
      </c>
      <c r="Q20" s="102">
        <v>10000</v>
      </c>
      <c r="R20" s="102">
        <v>19000</v>
      </c>
      <c r="S20" s="102">
        <v>17000</v>
      </c>
      <c r="T20" s="102">
        <v>19000</v>
      </c>
      <c r="U20" s="102">
        <v>16000</v>
      </c>
      <c r="V20" s="102">
        <v>16000</v>
      </c>
      <c r="W20" s="102">
        <v>11000</v>
      </c>
      <c r="X20" s="102">
        <v>9000</v>
      </c>
      <c r="Y20" s="102">
        <v>10000</v>
      </c>
      <c r="Z20" s="102">
        <v>12000</v>
      </c>
      <c r="AA20" s="102">
        <v>11000</v>
      </c>
      <c r="AB20" s="102">
        <v>13000</v>
      </c>
      <c r="AC20" s="102">
        <v>9000</v>
      </c>
      <c r="AD20" s="102">
        <v>11000</v>
      </c>
      <c r="AE20" s="102">
        <v>9000</v>
      </c>
      <c r="AF20" s="102">
        <v>11000</v>
      </c>
      <c r="AG20" s="102">
        <v>19000</v>
      </c>
      <c r="AH20" s="102">
        <v>13000</v>
      </c>
      <c r="AI20" s="102">
        <v>12000</v>
      </c>
      <c r="AJ20" s="102">
        <v>11000</v>
      </c>
      <c r="AK20" s="102">
        <v>11000</v>
      </c>
      <c r="AL20" s="102">
        <v>8000</v>
      </c>
      <c r="AM20" s="102">
        <v>9000</v>
      </c>
      <c r="AN20" s="102">
        <v>10000</v>
      </c>
      <c r="AO20" s="102">
        <v>13000</v>
      </c>
      <c r="AP20" s="102">
        <v>8000</v>
      </c>
      <c r="AQ20" s="102">
        <v>10000</v>
      </c>
      <c r="AR20" s="102">
        <v>15000</v>
      </c>
      <c r="AS20" s="102">
        <v>10000</v>
      </c>
      <c r="AT20" s="102">
        <v>11000</v>
      </c>
      <c r="AU20" s="102">
        <v>18000</v>
      </c>
      <c r="AV20" s="102">
        <v>11000</v>
      </c>
      <c r="AW20" s="102">
        <v>11000</v>
      </c>
      <c r="AX20" s="102">
        <v>14000</v>
      </c>
      <c r="AY20" s="102">
        <v>11000</v>
      </c>
      <c r="AZ20" s="102">
        <v>12000</v>
      </c>
      <c r="BA20" s="102">
        <v>12000</v>
      </c>
      <c r="BB20" s="102">
        <v>11000</v>
      </c>
      <c r="BE20" s="8"/>
      <c r="BG20" s="9"/>
      <c r="BH20" s="10"/>
      <c r="BI20" s="9"/>
    </row>
    <row r="21" spans="1:61">
      <c r="A21" s="276"/>
      <c r="B21" s="6" t="s">
        <v>199</v>
      </c>
      <c r="C21" s="4" t="s">
        <v>187</v>
      </c>
      <c r="D21" s="7">
        <v>2400</v>
      </c>
      <c r="E21" s="7">
        <v>1600</v>
      </c>
      <c r="F21" s="7">
        <v>1600</v>
      </c>
      <c r="G21" s="7">
        <v>800</v>
      </c>
      <c r="H21" s="102">
        <v>13000</v>
      </c>
      <c r="I21" s="102">
        <v>11000</v>
      </c>
      <c r="J21" s="102">
        <v>9000</v>
      </c>
      <c r="K21" s="102">
        <v>10000</v>
      </c>
      <c r="L21" s="102">
        <v>11000</v>
      </c>
      <c r="M21" s="102">
        <v>10000</v>
      </c>
      <c r="N21" s="102">
        <v>8000</v>
      </c>
      <c r="O21" s="102">
        <v>11000</v>
      </c>
      <c r="P21" s="102">
        <v>10000</v>
      </c>
      <c r="Q21" s="102">
        <v>10000</v>
      </c>
      <c r="R21" s="102">
        <v>19000</v>
      </c>
      <c r="S21" s="102">
        <v>17000</v>
      </c>
      <c r="T21" s="102">
        <v>19000</v>
      </c>
      <c r="U21" s="102">
        <v>16000</v>
      </c>
      <c r="V21" s="102">
        <v>16000</v>
      </c>
      <c r="W21" s="102">
        <v>11000</v>
      </c>
      <c r="X21" s="102">
        <v>9000</v>
      </c>
      <c r="Y21" s="102">
        <v>10000</v>
      </c>
      <c r="Z21" s="102">
        <v>12000</v>
      </c>
      <c r="AA21" s="102">
        <v>11000</v>
      </c>
      <c r="AB21" s="102">
        <v>13000</v>
      </c>
      <c r="AC21" s="102">
        <v>9000</v>
      </c>
      <c r="AD21" s="102">
        <v>11000</v>
      </c>
      <c r="AE21" s="102">
        <v>9000</v>
      </c>
      <c r="AF21" s="102">
        <v>11000</v>
      </c>
      <c r="AG21" s="102">
        <v>19000</v>
      </c>
      <c r="AH21" s="102">
        <v>13000</v>
      </c>
      <c r="AI21" s="102">
        <v>12000</v>
      </c>
      <c r="AJ21" s="102">
        <v>11000</v>
      </c>
      <c r="AK21" s="102">
        <v>11000</v>
      </c>
      <c r="AL21" s="102">
        <v>8000</v>
      </c>
      <c r="AM21" s="102">
        <v>9000</v>
      </c>
      <c r="AN21" s="102">
        <v>10000</v>
      </c>
      <c r="AO21" s="102">
        <v>13000</v>
      </c>
      <c r="AP21" s="102">
        <v>8000</v>
      </c>
      <c r="AQ21" s="102">
        <v>10000</v>
      </c>
      <c r="AR21" s="102">
        <v>15000</v>
      </c>
      <c r="AS21" s="102">
        <v>10000</v>
      </c>
      <c r="AT21" s="102">
        <v>11000</v>
      </c>
      <c r="AU21" s="102">
        <v>18000</v>
      </c>
      <c r="AV21" s="102">
        <v>11000</v>
      </c>
      <c r="AW21" s="102">
        <v>11000</v>
      </c>
      <c r="AX21" s="102">
        <v>14000</v>
      </c>
      <c r="AY21" s="102">
        <v>11000</v>
      </c>
      <c r="AZ21" s="102">
        <v>12000</v>
      </c>
      <c r="BA21" s="102">
        <v>12000</v>
      </c>
      <c r="BB21" s="102">
        <v>11000</v>
      </c>
      <c r="BE21" s="8"/>
      <c r="BG21" s="9"/>
      <c r="BH21" s="10"/>
      <c r="BI21" s="9"/>
    </row>
    <row r="22" spans="1:61">
      <c r="A22" s="277" t="s">
        <v>200</v>
      </c>
      <c r="B22" s="11" t="s">
        <v>201</v>
      </c>
      <c r="C22" s="12" t="s">
        <v>187</v>
      </c>
      <c r="D22" s="13">
        <v>2400</v>
      </c>
      <c r="E22" s="13">
        <v>1600</v>
      </c>
      <c r="F22" s="13">
        <v>1600</v>
      </c>
      <c r="G22" s="13">
        <v>800</v>
      </c>
      <c r="H22" s="13">
        <v>13000</v>
      </c>
      <c r="I22" s="13">
        <v>11000</v>
      </c>
      <c r="J22" s="13">
        <v>9000</v>
      </c>
      <c r="K22" s="13">
        <v>10000</v>
      </c>
      <c r="L22" s="13">
        <v>11000</v>
      </c>
      <c r="M22" s="13">
        <v>10000</v>
      </c>
      <c r="N22" s="13">
        <v>8000</v>
      </c>
      <c r="O22" s="13">
        <v>11000</v>
      </c>
      <c r="P22" s="13">
        <v>10000</v>
      </c>
      <c r="Q22" s="13">
        <v>10000</v>
      </c>
      <c r="R22" s="13">
        <v>19000</v>
      </c>
      <c r="S22" s="13">
        <v>17000</v>
      </c>
      <c r="T22" s="13">
        <v>19000</v>
      </c>
      <c r="U22" s="13">
        <v>16000</v>
      </c>
      <c r="V22" s="13">
        <v>16000</v>
      </c>
      <c r="W22" s="13">
        <v>11000</v>
      </c>
      <c r="X22" s="13">
        <v>9000</v>
      </c>
      <c r="Y22" s="13">
        <v>10000</v>
      </c>
      <c r="Z22" s="13">
        <v>12000</v>
      </c>
      <c r="AA22" s="13">
        <v>11000</v>
      </c>
      <c r="AB22" s="13">
        <v>13000</v>
      </c>
      <c r="AC22" s="13">
        <v>9000</v>
      </c>
      <c r="AD22" s="13">
        <v>11000</v>
      </c>
      <c r="AE22" s="13">
        <v>9000</v>
      </c>
      <c r="AF22" s="13">
        <v>11000</v>
      </c>
      <c r="AG22" s="13">
        <v>19000</v>
      </c>
      <c r="AH22" s="13">
        <v>13000</v>
      </c>
      <c r="AI22" s="13">
        <v>12000</v>
      </c>
      <c r="AJ22" s="13">
        <v>11000</v>
      </c>
      <c r="AK22" s="13">
        <v>11000</v>
      </c>
      <c r="AL22" s="13">
        <v>8000</v>
      </c>
      <c r="AM22" s="13">
        <v>9000</v>
      </c>
      <c r="AN22" s="13">
        <v>10000</v>
      </c>
      <c r="AO22" s="13">
        <v>13000</v>
      </c>
      <c r="AP22" s="13">
        <v>8000</v>
      </c>
      <c r="AQ22" s="13">
        <v>10000</v>
      </c>
      <c r="AR22" s="13">
        <v>15000</v>
      </c>
      <c r="AS22" s="13">
        <v>10000</v>
      </c>
      <c r="AT22" s="13">
        <v>11000</v>
      </c>
      <c r="AU22" s="13">
        <v>18000</v>
      </c>
      <c r="AV22" s="13">
        <v>11000</v>
      </c>
      <c r="AW22" s="13">
        <v>11000</v>
      </c>
      <c r="AX22" s="13">
        <v>14000</v>
      </c>
      <c r="AY22" s="13">
        <v>11000</v>
      </c>
      <c r="AZ22" s="13">
        <v>12000</v>
      </c>
      <c r="BA22" s="13">
        <v>12000</v>
      </c>
      <c r="BB22" s="13">
        <v>11000</v>
      </c>
      <c r="BE22" s="8"/>
      <c r="BG22" s="9"/>
      <c r="BH22" s="10"/>
      <c r="BI22" s="9"/>
    </row>
    <row r="23" spans="1:61">
      <c r="A23" s="277"/>
      <c r="B23" s="11" t="s">
        <v>202</v>
      </c>
      <c r="C23" s="12" t="s">
        <v>187</v>
      </c>
      <c r="D23" s="13">
        <v>2400</v>
      </c>
      <c r="E23" s="13">
        <v>1600</v>
      </c>
      <c r="F23" s="13">
        <v>1600</v>
      </c>
      <c r="G23" s="13">
        <v>800</v>
      </c>
      <c r="H23" s="13">
        <v>13000</v>
      </c>
      <c r="I23" s="13">
        <v>11000</v>
      </c>
      <c r="J23" s="13">
        <v>9000</v>
      </c>
      <c r="K23" s="13">
        <v>10000</v>
      </c>
      <c r="L23" s="13">
        <v>11000</v>
      </c>
      <c r="M23" s="13">
        <v>10000</v>
      </c>
      <c r="N23" s="13">
        <v>8000</v>
      </c>
      <c r="O23" s="13">
        <v>11000</v>
      </c>
      <c r="P23" s="13">
        <v>10000</v>
      </c>
      <c r="Q23" s="13">
        <v>10000</v>
      </c>
      <c r="R23" s="13">
        <v>19000</v>
      </c>
      <c r="S23" s="13">
        <v>17000</v>
      </c>
      <c r="T23" s="13">
        <v>19000</v>
      </c>
      <c r="U23" s="13">
        <v>16000</v>
      </c>
      <c r="V23" s="13">
        <v>16000</v>
      </c>
      <c r="W23" s="13">
        <v>11000</v>
      </c>
      <c r="X23" s="13">
        <v>9000</v>
      </c>
      <c r="Y23" s="13">
        <v>10000</v>
      </c>
      <c r="Z23" s="13">
        <v>12000</v>
      </c>
      <c r="AA23" s="13">
        <v>11000</v>
      </c>
      <c r="AB23" s="13">
        <v>13000</v>
      </c>
      <c r="AC23" s="13">
        <v>9000</v>
      </c>
      <c r="AD23" s="13">
        <v>11000</v>
      </c>
      <c r="AE23" s="13">
        <v>9000</v>
      </c>
      <c r="AF23" s="13">
        <v>11000</v>
      </c>
      <c r="AG23" s="13">
        <v>19000</v>
      </c>
      <c r="AH23" s="13">
        <v>13000</v>
      </c>
      <c r="AI23" s="13">
        <v>12000</v>
      </c>
      <c r="AJ23" s="13">
        <v>11000</v>
      </c>
      <c r="AK23" s="13">
        <v>11000</v>
      </c>
      <c r="AL23" s="13">
        <v>8000</v>
      </c>
      <c r="AM23" s="13">
        <v>9000</v>
      </c>
      <c r="AN23" s="13">
        <v>10000</v>
      </c>
      <c r="AO23" s="13">
        <v>13000</v>
      </c>
      <c r="AP23" s="13">
        <v>8000</v>
      </c>
      <c r="AQ23" s="13">
        <v>10000</v>
      </c>
      <c r="AR23" s="13">
        <v>15000</v>
      </c>
      <c r="AS23" s="13">
        <v>10000</v>
      </c>
      <c r="AT23" s="13">
        <v>11000</v>
      </c>
      <c r="AU23" s="13">
        <v>18000</v>
      </c>
      <c r="AV23" s="13">
        <v>11000</v>
      </c>
      <c r="AW23" s="13">
        <v>11000</v>
      </c>
      <c r="AX23" s="13">
        <v>14000</v>
      </c>
      <c r="AY23" s="13">
        <v>11000</v>
      </c>
      <c r="AZ23" s="13">
        <v>12000</v>
      </c>
      <c r="BA23" s="13">
        <v>12000</v>
      </c>
      <c r="BB23" s="13">
        <v>11000</v>
      </c>
      <c r="BE23" s="8"/>
      <c r="BG23" s="9"/>
      <c r="BH23" s="10"/>
      <c r="BI23" s="9"/>
    </row>
    <row r="24" spans="1:61">
      <c r="A24" s="277"/>
      <c r="B24" s="11" t="s">
        <v>203</v>
      </c>
      <c r="C24" s="12" t="s">
        <v>187</v>
      </c>
      <c r="D24" s="13">
        <v>2400</v>
      </c>
      <c r="E24" s="13">
        <v>1600</v>
      </c>
      <c r="F24" s="13">
        <v>1600</v>
      </c>
      <c r="G24" s="13">
        <v>800</v>
      </c>
      <c r="H24" s="13">
        <v>13000</v>
      </c>
      <c r="I24" s="13">
        <v>11000</v>
      </c>
      <c r="J24" s="13">
        <v>9000</v>
      </c>
      <c r="K24" s="13">
        <v>10000</v>
      </c>
      <c r="L24" s="13">
        <v>11000</v>
      </c>
      <c r="M24" s="13">
        <v>10000</v>
      </c>
      <c r="N24" s="13">
        <v>8000</v>
      </c>
      <c r="O24" s="13">
        <v>11000</v>
      </c>
      <c r="P24" s="13">
        <v>10000</v>
      </c>
      <c r="Q24" s="13">
        <v>10000</v>
      </c>
      <c r="R24" s="13">
        <v>19000</v>
      </c>
      <c r="S24" s="13">
        <v>17000</v>
      </c>
      <c r="T24" s="13">
        <v>19000</v>
      </c>
      <c r="U24" s="13">
        <v>16000</v>
      </c>
      <c r="V24" s="13">
        <v>16000</v>
      </c>
      <c r="W24" s="13">
        <v>11000</v>
      </c>
      <c r="X24" s="13">
        <v>9000</v>
      </c>
      <c r="Y24" s="13">
        <v>10000</v>
      </c>
      <c r="Z24" s="13">
        <v>12000</v>
      </c>
      <c r="AA24" s="13">
        <v>11000</v>
      </c>
      <c r="AB24" s="13">
        <v>13000</v>
      </c>
      <c r="AC24" s="13">
        <v>9000</v>
      </c>
      <c r="AD24" s="13">
        <v>11000</v>
      </c>
      <c r="AE24" s="13">
        <v>9000</v>
      </c>
      <c r="AF24" s="13">
        <v>11000</v>
      </c>
      <c r="AG24" s="13">
        <v>19000</v>
      </c>
      <c r="AH24" s="13">
        <v>13000</v>
      </c>
      <c r="AI24" s="13">
        <v>12000</v>
      </c>
      <c r="AJ24" s="13">
        <v>11000</v>
      </c>
      <c r="AK24" s="13">
        <v>11000</v>
      </c>
      <c r="AL24" s="13">
        <v>8000</v>
      </c>
      <c r="AM24" s="13">
        <v>9000</v>
      </c>
      <c r="AN24" s="13">
        <v>10000</v>
      </c>
      <c r="AO24" s="13">
        <v>13000</v>
      </c>
      <c r="AP24" s="13">
        <v>8000</v>
      </c>
      <c r="AQ24" s="13">
        <v>10000</v>
      </c>
      <c r="AR24" s="13">
        <v>15000</v>
      </c>
      <c r="AS24" s="13">
        <v>10000</v>
      </c>
      <c r="AT24" s="13">
        <v>11000</v>
      </c>
      <c r="AU24" s="13">
        <v>18000</v>
      </c>
      <c r="AV24" s="13">
        <v>11000</v>
      </c>
      <c r="AW24" s="13">
        <v>11000</v>
      </c>
      <c r="AX24" s="13">
        <v>14000</v>
      </c>
      <c r="AY24" s="13">
        <v>11000</v>
      </c>
      <c r="AZ24" s="13">
        <v>12000</v>
      </c>
      <c r="BA24" s="13">
        <v>12000</v>
      </c>
      <c r="BB24" s="13">
        <v>11000</v>
      </c>
      <c r="BE24" s="8"/>
      <c r="BG24" s="9"/>
      <c r="BH24" s="10"/>
      <c r="BI24" s="9"/>
    </row>
    <row r="25" spans="1:61">
      <c r="A25" s="277"/>
      <c r="B25" s="11" t="s">
        <v>204</v>
      </c>
      <c r="C25" s="12" t="s">
        <v>187</v>
      </c>
      <c r="D25" s="13">
        <v>2400</v>
      </c>
      <c r="E25" s="13">
        <v>1600</v>
      </c>
      <c r="F25" s="13">
        <v>1600</v>
      </c>
      <c r="G25" s="13">
        <v>800</v>
      </c>
      <c r="H25" s="13">
        <v>13000</v>
      </c>
      <c r="I25" s="13">
        <v>11000</v>
      </c>
      <c r="J25" s="13">
        <v>9000</v>
      </c>
      <c r="K25" s="13">
        <v>10000</v>
      </c>
      <c r="L25" s="13">
        <v>11000</v>
      </c>
      <c r="M25" s="13">
        <v>10000</v>
      </c>
      <c r="N25" s="13">
        <v>8000</v>
      </c>
      <c r="O25" s="13">
        <v>11000</v>
      </c>
      <c r="P25" s="13">
        <v>10000</v>
      </c>
      <c r="Q25" s="13">
        <v>10000</v>
      </c>
      <c r="R25" s="13">
        <v>19000</v>
      </c>
      <c r="S25" s="13">
        <v>17000</v>
      </c>
      <c r="T25" s="13">
        <v>19000</v>
      </c>
      <c r="U25" s="13">
        <v>16000</v>
      </c>
      <c r="V25" s="13">
        <v>16000</v>
      </c>
      <c r="W25" s="13">
        <v>11000</v>
      </c>
      <c r="X25" s="13">
        <v>9000</v>
      </c>
      <c r="Y25" s="13">
        <v>10000</v>
      </c>
      <c r="Z25" s="13">
        <v>12000</v>
      </c>
      <c r="AA25" s="13">
        <v>11000</v>
      </c>
      <c r="AB25" s="13">
        <v>13000</v>
      </c>
      <c r="AC25" s="13">
        <v>9000</v>
      </c>
      <c r="AD25" s="13">
        <v>11000</v>
      </c>
      <c r="AE25" s="13">
        <v>9000</v>
      </c>
      <c r="AF25" s="13">
        <v>11000</v>
      </c>
      <c r="AG25" s="13">
        <v>19000</v>
      </c>
      <c r="AH25" s="13">
        <v>13000</v>
      </c>
      <c r="AI25" s="13">
        <v>12000</v>
      </c>
      <c r="AJ25" s="13">
        <v>11000</v>
      </c>
      <c r="AK25" s="13">
        <v>11000</v>
      </c>
      <c r="AL25" s="13">
        <v>8000</v>
      </c>
      <c r="AM25" s="13">
        <v>9000</v>
      </c>
      <c r="AN25" s="13">
        <v>10000</v>
      </c>
      <c r="AO25" s="13">
        <v>13000</v>
      </c>
      <c r="AP25" s="13">
        <v>8000</v>
      </c>
      <c r="AQ25" s="13">
        <v>10000</v>
      </c>
      <c r="AR25" s="13">
        <v>15000</v>
      </c>
      <c r="AS25" s="13">
        <v>10000</v>
      </c>
      <c r="AT25" s="13">
        <v>11000</v>
      </c>
      <c r="AU25" s="13">
        <v>18000</v>
      </c>
      <c r="AV25" s="13">
        <v>11000</v>
      </c>
      <c r="AW25" s="13">
        <v>11000</v>
      </c>
      <c r="AX25" s="13">
        <v>14000</v>
      </c>
      <c r="AY25" s="13">
        <v>11000</v>
      </c>
      <c r="AZ25" s="13">
        <v>12000</v>
      </c>
      <c r="BA25" s="13">
        <v>12000</v>
      </c>
      <c r="BB25" s="13">
        <v>11000</v>
      </c>
      <c r="BE25" s="8"/>
      <c r="BG25" s="9"/>
      <c r="BH25" s="10"/>
      <c r="BI25" s="9"/>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CBFFF-A38D-4E99-8F92-16BC975F83AB}">
  <sheetPr>
    <tabColor rgb="FFFF0000"/>
    <pageSetUpPr fitToPage="1"/>
  </sheetPr>
  <dimension ref="A1:AI25"/>
  <sheetViews>
    <sheetView showZeros="0" view="pageBreakPreview" zoomScaleNormal="70" zoomScaleSheetLayoutView="100" workbookViewId="0">
      <selection activeCell="Q2" sqref="A2:Q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6" width="10" style="1" customWidth="1"/>
    <col min="17" max="21" width="10.42578125" style="1" customWidth="1"/>
    <col min="22" max="16384" width="2.5703125" style="1"/>
  </cols>
  <sheetData>
    <row r="1" spans="1:35" ht="15.75" customHeight="1">
      <c r="A1" s="220" t="s">
        <v>0</v>
      </c>
      <c r="B1" s="220"/>
      <c r="C1" s="220"/>
      <c r="D1" s="220"/>
      <c r="E1" s="220"/>
      <c r="F1" s="220"/>
      <c r="G1" s="2"/>
      <c r="H1" s="2"/>
      <c r="I1" s="2"/>
      <c r="J1" s="2"/>
      <c r="K1" s="2"/>
      <c r="L1" s="2"/>
      <c r="M1" s="146"/>
      <c r="N1" s="146"/>
      <c r="O1" s="146"/>
      <c r="P1" s="146"/>
      <c r="Q1" s="225" t="str">
        <f>'&lt;見本&gt;報告書(車)'!U5&amp;"　"&amp;'&lt;見本&gt;報告書(車)'!U6</f>
        <v>社会福祉法人国交会　　障害者視線施設自動車苑</v>
      </c>
      <c r="R1" s="225"/>
      <c r="S1" s="225"/>
      <c r="T1" s="225"/>
      <c r="U1" s="225"/>
    </row>
    <row r="2" spans="1:35" ht="15.75">
      <c r="A2" s="221" t="s">
        <v>55</v>
      </c>
      <c r="B2" s="221"/>
      <c r="C2" s="221"/>
      <c r="D2" s="221"/>
      <c r="E2" s="221"/>
      <c r="F2" s="221"/>
      <c r="G2" s="221"/>
      <c r="H2" s="221"/>
      <c r="I2" s="221"/>
      <c r="J2" s="221"/>
      <c r="K2" s="221"/>
      <c r="L2" s="221"/>
      <c r="M2" s="221"/>
      <c r="N2" s="221"/>
      <c r="O2" s="221"/>
      <c r="P2" s="221"/>
      <c r="Q2" s="221"/>
    </row>
    <row r="3" spans="1:35" ht="30" customHeight="1">
      <c r="E3" s="30"/>
      <c r="I3" s="130"/>
      <c r="J3" s="130"/>
      <c r="K3" s="131"/>
      <c r="L3" s="222" t="s">
        <v>56</v>
      </c>
      <c r="M3" s="223"/>
      <c r="N3" s="223"/>
      <c r="O3" s="223"/>
      <c r="P3" s="223"/>
      <c r="Q3" s="222" t="s">
        <v>57</v>
      </c>
      <c r="R3" s="223"/>
      <c r="S3" s="223"/>
      <c r="T3" s="223"/>
      <c r="U3" s="224"/>
    </row>
    <row r="4" spans="1:35" ht="30" customHeight="1" thickBot="1">
      <c r="A4" s="32" t="s">
        <v>58</v>
      </c>
      <c r="B4" s="212" t="str">
        <f>'&lt;見本&gt;報告書(車)'!$Z$15</f>
        <v>山田　〇〇</v>
      </c>
      <c r="C4" s="212"/>
      <c r="D4" s="212"/>
      <c r="E4" s="22"/>
      <c r="L4" s="132" t="s">
        <v>59</v>
      </c>
      <c r="M4" s="218">
        <f>J11*18</f>
        <v>2286</v>
      </c>
      <c r="N4" s="219"/>
      <c r="O4" s="219"/>
      <c r="P4" s="219"/>
      <c r="Q4" s="34" t="s">
        <v>59</v>
      </c>
      <c r="R4" s="182">
        <f>M4</f>
        <v>2286</v>
      </c>
      <c r="S4" s="183"/>
      <c r="T4" s="183"/>
      <c r="U4" s="184"/>
    </row>
    <row r="5" spans="1:35" ht="30" customHeight="1" thickBot="1">
      <c r="A5" s="32" t="s">
        <v>60</v>
      </c>
      <c r="B5" s="212" t="str">
        <f>'&lt;見本&gt;報告書(車)'!$O$15</f>
        <v>各種療法士</v>
      </c>
      <c r="C5" s="212"/>
      <c r="D5" s="212"/>
      <c r="E5" s="22"/>
      <c r="F5" s="22"/>
      <c r="G5" s="22"/>
      <c r="H5" s="126" t="s">
        <v>61</v>
      </c>
      <c r="I5" s="127" t="s">
        <v>62</v>
      </c>
      <c r="J5" s="128" t="s">
        <v>63</v>
      </c>
      <c r="K5" s="129" t="s">
        <v>62</v>
      </c>
      <c r="L5" s="99" t="s">
        <v>64</v>
      </c>
      <c r="M5" s="185" t="s">
        <v>65</v>
      </c>
      <c r="N5" s="186"/>
      <c r="O5" s="187" t="s">
        <v>66</v>
      </c>
      <c r="P5" s="213"/>
      <c r="Q5" s="101" t="s">
        <v>64</v>
      </c>
      <c r="R5" s="185" t="s">
        <v>65</v>
      </c>
      <c r="S5" s="186"/>
      <c r="T5" s="187" t="s">
        <v>66</v>
      </c>
      <c r="U5" s="188"/>
    </row>
    <row r="6" spans="1:35"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5"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I7"/>
    </row>
    <row r="8" spans="1:35" ht="30" customHeight="1">
      <c r="A8" s="51">
        <v>45942</v>
      </c>
      <c r="B8" s="52">
        <v>0.33333333333333331</v>
      </c>
      <c r="C8" s="53" t="s">
        <v>85</v>
      </c>
      <c r="D8" s="54">
        <v>0.47916666666666669</v>
      </c>
      <c r="E8" s="55" t="s">
        <v>86</v>
      </c>
      <c r="F8" s="55" t="s">
        <v>87</v>
      </c>
      <c r="G8" s="55" t="s">
        <v>88</v>
      </c>
      <c r="H8" s="55" t="s">
        <v>89</v>
      </c>
      <c r="I8" s="15"/>
      <c r="J8" s="56">
        <v>58.8</v>
      </c>
      <c r="K8" s="90" t="s">
        <v>90</v>
      </c>
      <c r="L8" s="116">
        <v>2930</v>
      </c>
      <c r="M8" s="108" t="str">
        <f t="shared" ref="M8:M10" si="0">IF(I8="","",1)</f>
        <v/>
      </c>
      <c r="N8" s="107"/>
      <c r="O8" s="108" t="str">
        <f>IF(M8="","",1)</f>
        <v/>
      </c>
      <c r="P8" s="144"/>
      <c r="Q8" s="57">
        <f>L8</f>
        <v>2930</v>
      </c>
      <c r="R8" s="58" t="str">
        <f>M8</f>
        <v/>
      </c>
      <c r="S8" s="58" t="str">
        <f>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5" ht="30" customHeight="1">
      <c r="A9" s="51"/>
      <c r="B9" s="60">
        <v>0.75</v>
      </c>
      <c r="C9" s="61" t="s">
        <v>85</v>
      </c>
      <c r="D9" s="62">
        <v>0.77083333333333337</v>
      </c>
      <c r="E9" s="63" t="s">
        <v>91</v>
      </c>
      <c r="F9" s="55" t="s">
        <v>89</v>
      </c>
      <c r="G9" s="63" t="s">
        <v>92</v>
      </c>
      <c r="H9" s="63" t="s">
        <v>93</v>
      </c>
      <c r="I9" s="15" t="s">
        <v>94</v>
      </c>
      <c r="J9" s="64">
        <v>10</v>
      </c>
      <c r="K9" s="117" t="s">
        <v>95</v>
      </c>
      <c r="L9" s="116"/>
      <c r="M9" s="115">
        <f t="shared" si="0"/>
        <v>1</v>
      </c>
      <c r="N9" s="95">
        <v>15000</v>
      </c>
      <c r="O9" s="108">
        <f t="shared" ref="O9:O10" si="1">IF(M9="","",1)</f>
        <v>1</v>
      </c>
      <c r="P9" s="145">
        <v>2400</v>
      </c>
      <c r="Q9" s="65">
        <f>L9</f>
        <v>0</v>
      </c>
      <c r="R9" s="58">
        <f t="shared" ref="R9" si="2">M9</f>
        <v>1</v>
      </c>
      <c r="S9" s="58">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10000</v>
      </c>
      <c r="T9" s="58">
        <f t="shared" ref="T9:T10" si="3">O9</f>
        <v>1</v>
      </c>
      <c r="U9" s="59">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2400</v>
      </c>
    </row>
    <row r="10" spans="1:35" ht="30" customHeight="1" thickBot="1">
      <c r="A10" s="66">
        <v>45943</v>
      </c>
      <c r="B10" s="60">
        <v>0.375</v>
      </c>
      <c r="C10" s="61" t="s">
        <v>85</v>
      </c>
      <c r="D10" s="62">
        <v>0.52083333333333337</v>
      </c>
      <c r="E10" s="63" t="s">
        <v>92</v>
      </c>
      <c r="F10" s="63" t="s">
        <v>93</v>
      </c>
      <c r="G10" s="67" t="s">
        <v>86</v>
      </c>
      <c r="H10" s="55" t="s">
        <v>87</v>
      </c>
      <c r="I10" s="15"/>
      <c r="J10" s="68">
        <v>58.8</v>
      </c>
      <c r="K10" s="118" t="s">
        <v>95</v>
      </c>
      <c r="L10" s="116"/>
      <c r="M10" s="109" t="str">
        <f t="shared" si="0"/>
        <v/>
      </c>
      <c r="N10" s="95"/>
      <c r="O10" s="108" t="str">
        <f t="shared" si="1"/>
        <v/>
      </c>
      <c r="P10" s="145"/>
      <c r="Q10" s="65">
        <f>L10</f>
        <v>0</v>
      </c>
      <c r="R10" s="58" t="str">
        <f>M10</f>
        <v/>
      </c>
      <c r="S10" s="58"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3"/>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5" ht="30" customHeight="1" thickBot="1">
      <c r="A11" s="214" t="s">
        <v>96</v>
      </c>
      <c r="B11" s="215"/>
      <c r="C11" s="215"/>
      <c r="D11" s="215"/>
      <c r="E11" s="215"/>
      <c r="F11" s="215"/>
      <c r="G11" s="215"/>
      <c r="H11" s="216"/>
      <c r="I11" s="98"/>
      <c r="J11" s="69">
        <f>TRUNC(SUM(J8:J10),-0.1)</f>
        <v>127</v>
      </c>
      <c r="K11" s="119"/>
      <c r="L11" s="105">
        <f>SUM(L8:L10)</f>
        <v>2930</v>
      </c>
      <c r="M11" s="105"/>
      <c r="N11" s="104">
        <f>SUM(N8:N10)</f>
        <v>15000</v>
      </c>
      <c r="O11" s="106"/>
      <c r="P11" s="106">
        <f>SUM(P8:P10)</f>
        <v>2400</v>
      </c>
      <c r="Q11" s="136">
        <f>SUM(Q8:Q10)</f>
        <v>2930</v>
      </c>
      <c r="R11" s="70"/>
      <c r="S11" s="105">
        <f>SUM(S8:S10)</f>
        <v>10000</v>
      </c>
      <c r="T11" s="105"/>
      <c r="U11" s="71">
        <f>SUM(U8:U10)</f>
        <v>2400</v>
      </c>
    </row>
    <row r="12" spans="1:35" ht="30" customHeight="1" thickBot="1">
      <c r="A12" s="217" t="s">
        <v>97</v>
      </c>
      <c r="B12" s="217"/>
      <c r="C12" s="217"/>
      <c r="D12" s="217"/>
      <c r="E12" s="217"/>
      <c r="F12" s="217"/>
      <c r="G12" s="217"/>
      <c r="H12" s="217"/>
      <c r="I12" s="217"/>
      <c r="J12" s="217"/>
      <c r="K12" s="217"/>
      <c r="L12" s="113"/>
      <c r="M12" s="72"/>
      <c r="N12" s="72"/>
      <c r="O12" s="72"/>
      <c r="P12" s="72"/>
      <c r="Q12" s="72"/>
      <c r="R12" s="72"/>
      <c r="S12" s="72"/>
      <c r="T12" s="72"/>
      <c r="U12" s="72"/>
    </row>
    <row r="13" spans="1:35" ht="30" customHeight="1" thickBot="1">
      <c r="A13" s="22"/>
      <c r="B13" s="22"/>
      <c r="C13" s="33"/>
      <c r="D13" s="22"/>
      <c r="E13" s="22"/>
      <c r="F13" s="22"/>
      <c r="G13" s="22"/>
      <c r="K13" s="137"/>
      <c r="L13" s="192" t="s">
        <v>98</v>
      </c>
      <c r="M13" s="193"/>
      <c r="N13" s="189">
        <f>SUM('A(車)'!M4,L11,N11,P11,M4)</f>
        <v>22616</v>
      </c>
      <c r="O13" s="190"/>
      <c r="P13" s="191"/>
      <c r="Q13" s="178" t="s">
        <v>99</v>
      </c>
      <c r="R13" s="178"/>
      <c r="S13" s="179">
        <f>SUM('A(車)'!R4,Q11,S11,U11,R4)</f>
        <v>17616</v>
      </c>
      <c r="T13" s="180"/>
      <c r="U13" s="181"/>
    </row>
    <row r="14" spans="1:35" ht="30" customHeight="1" thickBot="1">
      <c r="A14" s="22"/>
      <c r="B14" s="22"/>
      <c r="C14" s="33"/>
      <c r="D14" s="22"/>
      <c r="E14" s="22"/>
      <c r="F14" s="22"/>
      <c r="G14" s="22"/>
      <c r="H14" s="22"/>
      <c r="I14" s="22"/>
      <c r="J14" s="33"/>
      <c r="L14" s="3"/>
      <c r="N14" s="73"/>
      <c r="O14" s="73"/>
      <c r="P14" s="73"/>
      <c r="Q14" s="201" t="s">
        <v>100</v>
      </c>
      <c r="R14" s="178"/>
      <c r="S14" s="211">
        <f>N13-S13</f>
        <v>5000</v>
      </c>
      <c r="T14" s="180"/>
      <c r="U14" s="181"/>
    </row>
    <row r="15" spans="1:35" ht="30" customHeight="1" thickBot="1">
      <c r="C15" s="1"/>
      <c r="J15" s="1"/>
      <c r="K15" s="1"/>
      <c r="L15" s="73"/>
      <c r="M15" s="73"/>
      <c r="N15" s="73"/>
      <c r="O15" s="31"/>
      <c r="P15" s="31"/>
      <c r="Q15" s="74"/>
    </row>
    <row r="16" spans="1:35" ht="30" customHeight="1">
      <c r="A16" s="195" t="s">
        <v>101</v>
      </c>
      <c r="B16" s="196"/>
      <c r="C16" s="196"/>
      <c r="D16" s="196"/>
      <c r="E16" s="196"/>
      <c r="F16" s="196"/>
      <c r="G16" s="196"/>
      <c r="H16" s="196"/>
      <c r="I16" s="196"/>
      <c r="J16" s="196"/>
      <c r="K16" s="197"/>
      <c r="L16" s="208" t="s">
        <v>102</v>
      </c>
      <c r="M16" s="209"/>
      <c r="N16" s="209"/>
      <c r="O16" s="209"/>
      <c r="P16" s="209"/>
      <c r="Q16" s="209"/>
      <c r="R16" s="209"/>
      <c r="S16" s="209"/>
      <c r="T16" s="209"/>
      <c r="U16" s="210"/>
      <c r="AF16"/>
    </row>
    <row r="17" spans="1:21" ht="30" customHeight="1">
      <c r="A17" s="198"/>
      <c r="B17" s="199"/>
      <c r="C17" s="199"/>
      <c r="D17" s="199"/>
      <c r="E17" s="199"/>
      <c r="F17" s="199"/>
      <c r="G17" s="199"/>
      <c r="H17" s="199"/>
      <c r="I17" s="199"/>
      <c r="J17" s="199"/>
      <c r="K17" s="200"/>
      <c r="L17" s="202"/>
      <c r="M17" s="203"/>
      <c r="N17" s="203"/>
      <c r="O17" s="203"/>
      <c r="P17" s="203"/>
      <c r="Q17" s="203"/>
      <c r="R17" s="203"/>
      <c r="S17" s="203"/>
      <c r="T17" s="203"/>
      <c r="U17" s="204"/>
    </row>
    <row r="18" spans="1:21" ht="30" customHeight="1">
      <c r="A18" s="198"/>
      <c r="B18" s="199"/>
      <c r="C18" s="199"/>
      <c r="D18" s="199"/>
      <c r="E18" s="199"/>
      <c r="F18" s="199"/>
      <c r="G18" s="199"/>
      <c r="H18" s="199"/>
      <c r="I18" s="199"/>
      <c r="J18" s="199"/>
      <c r="K18" s="200"/>
      <c r="L18" s="202"/>
      <c r="M18" s="203"/>
      <c r="N18" s="203"/>
      <c r="O18" s="203"/>
      <c r="P18" s="203"/>
      <c r="Q18" s="203"/>
      <c r="R18" s="203"/>
      <c r="S18" s="203"/>
      <c r="T18" s="203"/>
      <c r="U18" s="204"/>
    </row>
    <row r="19" spans="1:21" ht="30" customHeight="1">
      <c r="A19" s="198"/>
      <c r="B19" s="199"/>
      <c r="C19" s="199"/>
      <c r="D19" s="199"/>
      <c r="E19" s="199"/>
      <c r="F19" s="199"/>
      <c r="G19" s="199"/>
      <c r="H19" s="199"/>
      <c r="I19" s="199"/>
      <c r="J19" s="199"/>
      <c r="K19" s="200"/>
      <c r="L19" s="202"/>
      <c r="M19" s="203"/>
      <c r="N19" s="203"/>
      <c r="O19" s="203"/>
      <c r="P19" s="203"/>
      <c r="Q19" s="203"/>
      <c r="R19" s="203"/>
      <c r="S19" s="203"/>
      <c r="T19" s="203"/>
      <c r="U19" s="204"/>
    </row>
    <row r="20" spans="1:21" ht="30" customHeight="1">
      <c r="A20" s="198"/>
      <c r="B20" s="199"/>
      <c r="C20" s="199"/>
      <c r="D20" s="199"/>
      <c r="E20" s="199"/>
      <c r="F20" s="199"/>
      <c r="G20" s="199"/>
      <c r="H20" s="199"/>
      <c r="I20" s="199"/>
      <c r="J20" s="199"/>
      <c r="K20" s="200"/>
      <c r="L20" s="202"/>
      <c r="M20" s="203"/>
      <c r="N20" s="203"/>
      <c r="O20" s="203"/>
      <c r="P20" s="203"/>
      <c r="Q20" s="203"/>
      <c r="R20" s="203"/>
      <c r="S20" s="203"/>
      <c r="T20" s="203"/>
      <c r="U20" s="204"/>
    </row>
    <row r="21" spans="1:21" ht="30" customHeight="1">
      <c r="A21" s="198"/>
      <c r="B21" s="199"/>
      <c r="C21" s="199"/>
      <c r="D21" s="199"/>
      <c r="E21" s="199"/>
      <c r="F21" s="199"/>
      <c r="G21" s="199"/>
      <c r="H21" s="199"/>
      <c r="I21" s="199"/>
      <c r="J21" s="199"/>
      <c r="K21" s="200"/>
      <c r="L21" s="202"/>
      <c r="M21" s="203"/>
      <c r="N21" s="203"/>
      <c r="O21" s="203"/>
      <c r="P21" s="203"/>
      <c r="Q21" s="203"/>
      <c r="R21" s="203"/>
      <c r="S21" s="203"/>
      <c r="T21" s="203"/>
      <c r="U21" s="204"/>
    </row>
    <row r="22" spans="1:21" ht="30" customHeight="1">
      <c r="A22" s="198"/>
      <c r="B22" s="199"/>
      <c r="C22" s="199"/>
      <c r="D22" s="199"/>
      <c r="E22" s="199"/>
      <c r="F22" s="199"/>
      <c r="G22" s="199"/>
      <c r="H22" s="199"/>
      <c r="I22" s="199"/>
      <c r="J22" s="199"/>
      <c r="K22" s="200"/>
      <c r="L22" s="202"/>
      <c r="M22" s="203"/>
      <c r="N22" s="203"/>
      <c r="O22" s="203"/>
      <c r="P22" s="203"/>
      <c r="Q22" s="203"/>
      <c r="R22" s="203"/>
      <c r="S22" s="203"/>
      <c r="T22" s="203"/>
      <c r="U22" s="204"/>
    </row>
    <row r="23" spans="1:21" ht="30" customHeight="1">
      <c r="A23" s="198"/>
      <c r="B23" s="199"/>
      <c r="C23" s="199"/>
      <c r="D23" s="199"/>
      <c r="E23" s="199"/>
      <c r="F23" s="199"/>
      <c r="G23" s="199"/>
      <c r="H23" s="199"/>
      <c r="I23" s="199"/>
      <c r="J23" s="199"/>
      <c r="K23" s="200"/>
      <c r="L23" s="202"/>
      <c r="M23" s="203"/>
      <c r="N23" s="203"/>
      <c r="O23" s="203"/>
      <c r="P23" s="203"/>
      <c r="Q23" s="203"/>
      <c r="R23" s="203"/>
      <c r="S23" s="203"/>
      <c r="T23" s="203"/>
      <c r="U23" s="204"/>
    </row>
    <row r="24" spans="1:21" ht="30" customHeight="1" thickBot="1">
      <c r="A24" s="198"/>
      <c r="B24" s="199"/>
      <c r="C24" s="199"/>
      <c r="D24" s="199"/>
      <c r="E24" s="199"/>
      <c r="F24" s="199"/>
      <c r="G24" s="199"/>
      <c r="H24" s="199"/>
      <c r="I24" s="199"/>
      <c r="J24" s="199"/>
      <c r="K24" s="200"/>
      <c r="L24" s="205"/>
      <c r="M24" s="206"/>
      <c r="N24" s="206"/>
      <c r="O24" s="206"/>
      <c r="P24" s="206"/>
      <c r="Q24" s="206"/>
      <c r="R24" s="206"/>
      <c r="S24" s="206"/>
      <c r="T24" s="206"/>
      <c r="U24" s="207"/>
    </row>
    <row r="25" spans="1:21" ht="30" customHeight="1">
      <c r="A25" s="194" t="s">
        <v>103</v>
      </c>
      <c r="B25" s="194"/>
      <c r="C25" s="194"/>
      <c r="D25" s="194"/>
      <c r="E25" s="194"/>
      <c r="F25" s="194"/>
      <c r="G25" s="194"/>
      <c r="H25" s="194"/>
      <c r="I25" s="194"/>
      <c r="J25" s="194"/>
      <c r="K25" s="194"/>
    </row>
  </sheetData>
  <sheetProtection sheet="1" selectLockedCells="1" selectUnlockedCells="1"/>
  <mergeCells count="26">
    <mergeCell ref="A1:F1"/>
    <mergeCell ref="A2:Q2"/>
    <mergeCell ref="L3:P3"/>
    <mergeCell ref="Q3:U3"/>
    <mergeCell ref="Q1:U1"/>
    <mergeCell ref="B4:D4"/>
    <mergeCell ref="B5:D5"/>
    <mergeCell ref="O5:P5"/>
    <mergeCell ref="A11:H11"/>
    <mergeCell ref="A12:K12"/>
    <mergeCell ref="M4:P4"/>
    <mergeCell ref="A25:K25"/>
    <mergeCell ref="A16:K16"/>
    <mergeCell ref="A17:K24"/>
    <mergeCell ref="Q14:R14"/>
    <mergeCell ref="L17:U24"/>
    <mergeCell ref="L16:U16"/>
    <mergeCell ref="S14:U14"/>
    <mergeCell ref="Q13:R13"/>
    <mergeCell ref="S13:U13"/>
    <mergeCell ref="R4:U4"/>
    <mergeCell ref="M5:N5"/>
    <mergeCell ref="R5:S5"/>
    <mergeCell ref="T5:U5"/>
    <mergeCell ref="N13:P13"/>
    <mergeCell ref="L13:M13"/>
  </mergeCells>
  <phoneticPr fontId="5"/>
  <conditionalFormatting sqref="A8:B10">
    <cfRule type="containsBlanks" dxfId="22" priority="2">
      <formula>LEN(TRIM(A8))=0</formula>
    </cfRule>
  </conditionalFormatting>
  <conditionalFormatting sqref="D8:L10">
    <cfRule type="containsBlanks" dxfId="21" priority="1">
      <formula>LEN(TRIM(D8))=0</formula>
    </cfRule>
  </conditionalFormatting>
  <conditionalFormatting sqref="I5 K5">
    <cfRule type="containsBlanks" dxfId="20" priority="5">
      <formula>LEN(TRIM(I5))=0</formula>
    </cfRule>
  </conditionalFormatting>
  <conditionalFormatting sqref="N8:N10">
    <cfRule type="containsBlanks" dxfId="19" priority="6">
      <formula>LEN(TRIM(N8))=0</formula>
    </cfRule>
  </conditionalFormatting>
  <dataValidations count="2">
    <dataValidation type="list" allowBlank="1" showInputMessage="1" showErrorMessage="1" sqref="K8:K10" xr:uid="{2734D059-76B8-49A6-997A-07583608E498}">
      <formula1>"有,無"</formula1>
    </dataValidation>
    <dataValidation type="list" allowBlank="1" showInputMessage="1" showErrorMessage="1" sqref="I5 K5" xr:uid="{4242E1CD-78F3-4D84-AD43-C3D22DA9E48B}">
      <formula1>"あり,なし"</formula1>
    </dataValidation>
  </dataValidations>
  <printOptions horizontalCentered="1"/>
  <pageMargins left="0.74803149606299213" right="0.47244094488188981" top="0.6692913385826772" bottom="0.35433070866141736" header="0.39370078740157483" footer="0.27559055118110237"/>
  <pageSetup paperSize="9" scale="42"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43713B-EB71-43FB-8D0D-7A119D285C48}">
          <x14:formula1>
            <xm:f>'(参考)宿泊費等'!$H$2:$BB$2</xm:f>
          </x14:formula1>
          <xm:sqref>I8:I10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96795-1922-4C55-A8F0-C4872C6499F4}">
  <sheetPr>
    <tabColor rgb="FFFFFF00"/>
    <pageSetUpPr fitToPage="1"/>
  </sheetPr>
  <dimension ref="A1:AJ43"/>
  <sheetViews>
    <sheetView showZeros="0" view="pageBreakPreview" zoomScaleNormal="100" zoomScaleSheetLayoutView="100" workbookViewId="0">
      <selection activeCell="U6" sqref="U6"/>
    </sheetView>
  </sheetViews>
  <sheetFormatPr defaultColWidth="2.42578125" defaultRowHeight="15.75"/>
  <cols>
    <col min="1" max="6" width="2.42578125" style="29"/>
    <col min="7" max="8" width="2.42578125" style="29" customWidth="1"/>
    <col min="9" max="14" width="2.42578125" style="29"/>
    <col min="15" max="15" width="2.42578125" style="29" customWidth="1"/>
    <col min="16" max="16384" width="2.42578125" style="29"/>
  </cols>
  <sheetData>
    <row r="1" spans="1:36">
      <c r="A1" s="171" t="s">
        <v>0</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row>
    <row r="2" spans="1:36">
      <c r="B2" s="75"/>
    </row>
    <row r="3" spans="1:36">
      <c r="A3" s="249" t="s">
        <v>104</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row>
    <row r="4" spans="1:36">
      <c r="A4" s="76"/>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36">
      <c r="B5" s="77"/>
      <c r="C5" s="77"/>
      <c r="D5" s="77"/>
      <c r="E5" s="77"/>
      <c r="F5" s="77"/>
      <c r="G5" s="77"/>
      <c r="H5" s="77"/>
      <c r="I5" s="77"/>
      <c r="J5" s="77"/>
      <c r="K5" s="77"/>
      <c r="L5" s="77"/>
      <c r="M5" s="77"/>
      <c r="N5" s="77"/>
      <c r="O5" s="77"/>
      <c r="P5" s="77"/>
      <c r="Q5" s="251" t="s">
        <v>2</v>
      </c>
      <c r="R5" s="251"/>
      <c r="S5" s="251"/>
      <c r="T5" s="251"/>
      <c r="U5" s="250"/>
      <c r="V5" s="250"/>
      <c r="W5" s="250"/>
      <c r="X5" s="250"/>
      <c r="Y5" s="250"/>
      <c r="Z5" s="250"/>
      <c r="AA5" s="250"/>
      <c r="AB5" s="250"/>
      <c r="AC5" s="250"/>
      <c r="AD5" s="250"/>
      <c r="AE5" s="250"/>
      <c r="AF5" s="250"/>
      <c r="AG5" s="250"/>
      <c r="AH5" s="250"/>
      <c r="AI5" s="250"/>
    </row>
    <row r="6" spans="1:36">
      <c r="B6" s="78"/>
      <c r="C6" s="79"/>
      <c r="D6" s="79"/>
      <c r="E6" s="79"/>
      <c r="F6" s="79"/>
      <c r="G6" s="79"/>
      <c r="H6" s="79"/>
      <c r="I6" s="79"/>
      <c r="J6" s="79"/>
      <c r="K6" s="79"/>
      <c r="L6" s="79"/>
      <c r="M6" s="79"/>
      <c r="N6" s="79"/>
      <c r="O6" s="79"/>
      <c r="P6" s="79"/>
      <c r="Q6" s="251" t="s">
        <v>4</v>
      </c>
      <c r="R6" s="175"/>
      <c r="S6" s="175"/>
      <c r="T6" s="175"/>
      <c r="U6" s="250"/>
      <c r="V6" s="250"/>
      <c r="W6" s="250"/>
      <c r="X6" s="250"/>
      <c r="Y6" s="250"/>
      <c r="Z6" s="250"/>
      <c r="AA6" s="250"/>
      <c r="AB6" s="250"/>
      <c r="AC6" s="250"/>
      <c r="AD6" s="250"/>
      <c r="AE6" s="250"/>
      <c r="AF6" s="250"/>
      <c r="AG6" s="250"/>
      <c r="AH6" s="250"/>
      <c r="AI6" s="250"/>
    </row>
    <row r="7" spans="1:36">
      <c r="B7" s="78"/>
      <c r="C7" s="79"/>
      <c r="D7" s="79"/>
      <c r="E7" s="79"/>
      <c r="F7" s="79"/>
      <c r="G7" s="79"/>
      <c r="H7" s="79"/>
      <c r="I7" s="79"/>
      <c r="J7" s="79"/>
      <c r="K7" s="79"/>
      <c r="L7" s="79"/>
      <c r="M7" s="79"/>
      <c r="N7" s="79"/>
      <c r="O7" s="79"/>
      <c r="P7" s="79"/>
      <c r="Q7" s="252" t="s">
        <v>6</v>
      </c>
      <c r="R7" s="177"/>
      <c r="S7" s="177"/>
      <c r="T7" s="177"/>
      <c r="U7" s="242"/>
      <c r="V7" s="242"/>
      <c r="W7" s="242"/>
      <c r="X7" s="242"/>
      <c r="Y7" s="242"/>
      <c r="Z7" s="242"/>
      <c r="AA7" s="242"/>
      <c r="AB7" s="242"/>
      <c r="AC7" s="242"/>
      <c r="AD7" s="242"/>
      <c r="AE7" s="242"/>
      <c r="AF7" s="242"/>
      <c r="AG7" s="242"/>
      <c r="AH7" s="242"/>
      <c r="AI7" s="242"/>
    </row>
    <row r="8" spans="1:36">
      <c r="B8" s="78"/>
      <c r="C8" s="79"/>
      <c r="D8" s="79"/>
      <c r="E8" s="79"/>
      <c r="F8" s="79"/>
      <c r="G8" s="79"/>
      <c r="H8" s="79"/>
      <c r="I8" s="79"/>
      <c r="J8" s="79"/>
      <c r="K8" s="79"/>
      <c r="L8" s="79"/>
      <c r="M8" s="79"/>
      <c r="N8" s="79"/>
      <c r="O8" s="79"/>
      <c r="P8" s="79"/>
      <c r="Q8" s="79"/>
      <c r="R8" s="79"/>
      <c r="S8" s="79"/>
      <c r="T8" s="79"/>
      <c r="U8" s="22"/>
      <c r="V8" s="22"/>
      <c r="W8" s="22"/>
      <c r="X8" s="22"/>
      <c r="Y8" s="22"/>
      <c r="Z8" s="22"/>
      <c r="AA8" s="22"/>
      <c r="AB8" s="22"/>
      <c r="AC8" s="22"/>
      <c r="AD8" s="22"/>
      <c r="AE8" s="22"/>
      <c r="AF8" s="22"/>
      <c r="AG8" s="22"/>
      <c r="AH8" s="22"/>
      <c r="AI8" s="22"/>
    </row>
    <row r="9" spans="1:36">
      <c r="B9" s="80" t="s">
        <v>105</v>
      </c>
      <c r="C9" s="171" t="s">
        <v>8</v>
      </c>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row>
    <row r="10" spans="1:36">
      <c r="C10" s="81" t="s">
        <v>9</v>
      </c>
      <c r="D10" s="248" t="s">
        <v>10</v>
      </c>
      <c r="E10" s="248"/>
      <c r="F10" s="248"/>
      <c r="G10" s="248"/>
      <c r="H10" s="248"/>
      <c r="I10" s="248"/>
      <c r="J10" s="248"/>
      <c r="K10" s="81" t="s">
        <v>11</v>
      </c>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row>
    <row r="11" spans="1:36">
      <c r="C11" s="29" t="s">
        <v>13</v>
      </c>
      <c r="D11" s="29" t="s">
        <v>14</v>
      </c>
      <c r="K11" s="29" t="s">
        <v>11</v>
      </c>
      <c r="L11" s="246"/>
      <c r="M11" s="246"/>
      <c r="N11" s="246"/>
      <c r="O11" s="246"/>
      <c r="P11" s="246"/>
      <c r="Q11" s="246"/>
      <c r="R11" s="246"/>
      <c r="S11" s="82"/>
      <c r="T11" s="247"/>
      <c r="U11" s="247"/>
      <c r="V11" s="247"/>
      <c r="W11" s="29" t="s">
        <v>15</v>
      </c>
      <c r="X11" s="247"/>
      <c r="Y11" s="247"/>
      <c r="Z11" s="247"/>
    </row>
    <row r="12" spans="1:36">
      <c r="B12" s="75" t="s">
        <v>16</v>
      </c>
      <c r="L12" s="246"/>
      <c r="M12" s="246"/>
      <c r="N12" s="246"/>
      <c r="O12" s="246"/>
      <c r="P12" s="246"/>
      <c r="Q12" s="246"/>
      <c r="R12" s="246"/>
      <c r="S12" s="82"/>
      <c r="T12" s="247"/>
      <c r="U12" s="247"/>
      <c r="V12" s="247"/>
      <c r="W12" s="29" t="s">
        <v>15</v>
      </c>
      <c r="X12" s="247"/>
      <c r="Y12" s="247"/>
      <c r="Z12" s="247"/>
    </row>
    <row r="13" spans="1:36">
      <c r="B13" s="75"/>
      <c r="C13" s="29" t="s">
        <v>17</v>
      </c>
      <c r="D13" s="171" t="s">
        <v>18</v>
      </c>
      <c r="E13" s="171"/>
      <c r="F13" s="171"/>
      <c r="G13" s="171"/>
      <c r="H13" s="171"/>
      <c r="I13" s="171"/>
      <c r="J13" s="171"/>
      <c r="K13" s="29" t="s">
        <v>11</v>
      </c>
      <c r="L13" s="241" t="s">
        <v>19</v>
      </c>
      <c r="M13" s="241"/>
      <c r="N13" s="241"/>
      <c r="O13" s="241"/>
      <c r="P13" s="242"/>
      <c r="Q13" s="242"/>
      <c r="R13" s="242"/>
      <c r="S13" s="242"/>
      <c r="T13" s="242"/>
      <c r="U13" s="242"/>
      <c r="V13" s="242"/>
      <c r="W13" s="242"/>
      <c r="X13" s="242"/>
      <c r="Y13" s="242"/>
      <c r="Z13" s="242"/>
      <c r="AA13" s="242"/>
      <c r="AB13" s="242"/>
      <c r="AC13" s="242"/>
      <c r="AD13" s="242"/>
      <c r="AE13" s="242"/>
      <c r="AF13" s="242"/>
      <c r="AG13" s="242"/>
      <c r="AH13" s="242"/>
      <c r="AI13" s="242"/>
      <c r="AJ13" s="242"/>
    </row>
    <row r="14" spans="1:36">
      <c r="B14" s="75"/>
      <c r="L14" s="241" t="s">
        <v>21</v>
      </c>
      <c r="M14" s="241"/>
      <c r="N14" s="241"/>
      <c r="O14" s="241"/>
      <c r="P14" s="242"/>
      <c r="Q14" s="242"/>
      <c r="R14" s="242"/>
      <c r="S14" s="242"/>
      <c r="T14" s="242"/>
      <c r="U14" s="242"/>
      <c r="V14" s="242"/>
      <c r="W14" s="242"/>
      <c r="X14" s="242"/>
      <c r="Y14" s="242"/>
      <c r="Z14" s="242"/>
      <c r="AA14" s="242"/>
      <c r="AB14" s="242"/>
      <c r="AC14" s="242"/>
      <c r="AD14" s="242"/>
      <c r="AE14" s="242"/>
      <c r="AF14" s="242"/>
      <c r="AG14" s="242"/>
      <c r="AH14" s="242"/>
      <c r="AI14" s="242"/>
      <c r="AJ14" s="242"/>
    </row>
    <row r="15" spans="1:36">
      <c r="B15" s="75"/>
      <c r="C15" s="29" t="s">
        <v>23</v>
      </c>
      <c r="D15" s="171" t="s">
        <v>24</v>
      </c>
      <c r="E15" s="171"/>
      <c r="F15" s="171"/>
      <c r="G15" s="171"/>
      <c r="H15" s="171"/>
      <c r="I15" s="171"/>
      <c r="J15" s="171"/>
      <c r="K15" s="29" t="s">
        <v>11</v>
      </c>
      <c r="L15" s="243" t="s">
        <v>25</v>
      </c>
      <c r="M15" s="243"/>
      <c r="N15" s="243"/>
      <c r="O15" s="244"/>
      <c r="P15" s="244"/>
      <c r="Q15" s="244"/>
      <c r="R15" s="244"/>
      <c r="S15" s="244"/>
      <c r="T15" s="244"/>
      <c r="U15" s="244"/>
      <c r="V15" s="244"/>
      <c r="W15" s="243" t="s">
        <v>27</v>
      </c>
      <c r="X15" s="243"/>
      <c r="Y15" s="243"/>
      <c r="Z15" s="245"/>
      <c r="AA15" s="245"/>
      <c r="AB15" s="245"/>
      <c r="AC15" s="245"/>
      <c r="AD15" s="245"/>
      <c r="AE15" s="245"/>
      <c r="AF15" s="245"/>
      <c r="AG15" s="245"/>
      <c r="AH15" s="245"/>
      <c r="AI15" s="245"/>
    </row>
    <row r="16" spans="1:36">
      <c r="B16" s="75"/>
      <c r="L16" s="238" t="s">
        <v>29</v>
      </c>
      <c r="M16" s="238"/>
      <c r="N16" s="238"/>
      <c r="O16" s="239"/>
      <c r="P16" s="239"/>
      <c r="Q16" s="239"/>
      <c r="R16" s="239"/>
      <c r="S16" s="239"/>
      <c r="T16" s="239"/>
      <c r="U16" s="239"/>
      <c r="V16" s="239"/>
      <c r="W16" s="238" t="s">
        <v>30</v>
      </c>
      <c r="X16" s="238"/>
      <c r="Y16" s="238"/>
      <c r="Z16" s="240"/>
      <c r="AA16" s="240"/>
      <c r="AB16" s="240"/>
      <c r="AC16" s="240"/>
      <c r="AD16" s="240"/>
      <c r="AE16" s="240"/>
      <c r="AF16" s="240"/>
      <c r="AG16" s="240"/>
      <c r="AH16" s="240"/>
      <c r="AI16" s="240"/>
    </row>
    <row r="17" spans="2:35">
      <c r="B17" s="75"/>
      <c r="L17" s="238" t="s">
        <v>31</v>
      </c>
      <c r="M17" s="238"/>
      <c r="N17" s="238"/>
      <c r="O17" s="239"/>
      <c r="P17" s="239"/>
      <c r="Q17" s="239"/>
      <c r="R17" s="239"/>
      <c r="S17" s="239"/>
      <c r="T17" s="239"/>
      <c r="U17" s="239"/>
      <c r="V17" s="239"/>
      <c r="W17" s="238" t="s">
        <v>32</v>
      </c>
      <c r="X17" s="238"/>
      <c r="Y17" s="238"/>
      <c r="Z17" s="240"/>
      <c r="AA17" s="240"/>
      <c r="AB17" s="240"/>
      <c r="AC17" s="240"/>
      <c r="AD17" s="240"/>
      <c r="AE17" s="240"/>
      <c r="AF17" s="240"/>
      <c r="AG17" s="240"/>
      <c r="AH17" s="240"/>
      <c r="AI17" s="240"/>
    </row>
    <row r="18" spans="2:35">
      <c r="B18" s="75"/>
      <c r="L18" s="238" t="s">
        <v>33</v>
      </c>
      <c r="M18" s="238"/>
      <c r="N18" s="238"/>
      <c r="O18" s="239"/>
      <c r="P18" s="239"/>
      <c r="Q18" s="239"/>
      <c r="R18" s="239"/>
      <c r="S18" s="239"/>
      <c r="T18" s="239"/>
      <c r="U18" s="239"/>
      <c r="V18" s="239"/>
      <c r="W18" s="238" t="s">
        <v>34</v>
      </c>
      <c r="X18" s="238"/>
      <c r="Y18" s="238"/>
      <c r="Z18" s="240"/>
      <c r="AA18" s="240"/>
      <c r="AB18" s="240"/>
      <c r="AC18" s="240"/>
      <c r="AD18" s="240"/>
      <c r="AE18" s="240"/>
      <c r="AF18" s="240"/>
      <c r="AG18" s="240"/>
      <c r="AH18" s="240"/>
      <c r="AI18" s="240"/>
    </row>
    <row r="19" spans="2:35">
      <c r="B19" s="75"/>
      <c r="L19" s="238" t="s">
        <v>35</v>
      </c>
      <c r="M19" s="238"/>
      <c r="N19" s="238"/>
      <c r="O19" s="239"/>
      <c r="P19" s="239"/>
      <c r="Q19" s="239"/>
      <c r="R19" s="239"/>
      <c r="S19" s="239"/>
      <c r="T19" s="239"/>
      <c r="U19" s="239"/>
      <c r="V19" s="239"/>
      <c r="W19" s="238" t="s">
        <v>36</v>
      </c>
      <c r="X19" s="238"/>
      <c r="Y19" s="238"/>
      <c r="Z19" s="240"/>
      <c r="AA19" s="240"/>
      <c r="AB19" s="240"/>
      <c r="AC19" s="240"/>
      <c r="AD19" s="240"/>
      <c r="AE19" s="240"/>
      <c r="AF19" s="240"/>
      <c r="AG19" s="240"/>
      <c r="AH19" s="240"/>
      <c r="AI19" s="240"/>
    </row>
    <row r="20" spans="2:35">
      <c r="B20" s="75"/>
      <c r="C20" s="29" t="s">
        <v>37</v>
      </c>
    </row>
    <row r="21" spans="2:35">
      <c r="D21" s="236" t="s">
        <v>38</v>
      </c>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83"/>
    </row>
    <row r="22" spans="2:35">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83"/>
    </row>
    <row r="23" spans="2:35">
      <c r="B23" s="75"/>
      <c r="C23" s="1" t="s">
        <v>39</v>
      </c>
    </row>
    <row r="24" spans="2:35">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row>
    <row r="25" spans="2:35">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row>
    <row r="26" spans="2:35">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row>
    <row r="27" spans="2:35">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row>
    <row r="28" spans="2:35">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row>
    <row r="29" spans="2:35">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row>
    <row r="30" spans="2:35">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row>
    <row r="31" spans="2:35" s="1" customFormat="1"/>
    <row r="32" spans="2:35">
      <c r="B32" s="80" t="s">
        <v>106</v>
      </c>
      <c r="C32" s="171" t="s">
        <v>41</v>
      </c>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row>
    <row r="33" spans="1:35">
      <c r="C33" s="227" t="s">
        <v>107</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I33" s="83"/>
    </row>
    <row r="34" spans="1:35">
      <c r="AH34" s="84"/>
      <c r="AI34" s="83"/>
    </row>
    <row r="35" spans="1:35">
      <c r="B35" s="80" t="s">
        <v>108</v>
      </c>
      <c r="C35" s="171" t="s">
        <v>43</v>
      </c>
      <c r="D35" s="171"/>
      <c r="E35" s="171"/>
      <c r="F35" s="171"/>
      <c r="G35" s="171"/>
      <c r="H35" s="171"/>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1"/>
      <c r="AF35" s="171"/>
      <c r="AG35" s="171"/>
      <c r="AH35" s="171"/>
      <c r="AI35" s="171"/>
    </row>
    <row r="36" spans="1:35">
      <c r="C36" s="235" t="s">
        <v>44</v>
      </c>
      <c r="D36" s="235"/>
      <c r="E36" s="235"/>
      <c r="F36" s="235"/>
      <c r="G36" s="235"/>
      <c r="H36" s="235"/>
      <c r="I36" s="235"/>
      <c r="J36" s="226">
        <f>SUM(M37:P38)</f>
        <v>0</v>
      </c>
      <c r="K36" s="226"/>
      <c r="L36" s="226"/>
      <c r="M36" s="226"/>
      <c r="N36" s="231" t="s">
        <v>45</v>
      </c>
      <c r="O36" s="231"/>
      <c r="P36" s="231"/>
      <c r="Q36" s="231"/>
      <c r="R36" s="231"/>
      <c r="S36" s="231"/>
      <c r="T36" s="231"/>
      <c r="U36" s="231"/>
      <c r="V36" s="232">
        <f>SUM(V37:Y38)</f>
        <v>0</v>
      </c>
      <c r="W36" s="232"/>
      <c r="X36" s="232"/>
      <c r="Y36" s="232"/>
      <c r="Z36" s="231" t="s">
        <v>46</v>
      </c>
      <c r="AA36" s="231"/>
      <c r="AB36" s="231"/>
      <c r="AC36" s="231"/>
      <c r="AD36" s="231"/>
      <c r="AE36" s="232">
        <f>SUM(AE37:AH38)</f>
        <v>0</v>
      </c>
      <c r="AF36" s="232"/>
      <c r="AG36" s="232"/>
      <c r="AH36" s="232"/>
    </row>
    <row r="37" spans="1:35">
      <c r="D37" s="233" t="s">
        <v>47</v>
      </c>
      <c r="E37" s="233"/>
      <c r="F37" s="233"/>
      <c r="G37" s="230" t="s">
        <v>48</v>
      </c>
      <c r="H37" s="230"/>
      <c r="I37" s="230"/>
      <c r="J37" s="230"/>
      <c r="K37" s="230"/>
      <c r="L37" s="230"/>
      <c r="M37" s="234"/>
      <c r="N37" s="234"/>
      <c r="O37" s="234"/>
      <c r="P37" s="234"/>
      <c r="Q37" s="230" t="s">
        <v>49</v>
      </c>
      <c r="R37" s="230"/>
      <c r="S37" s="230"/>
      <c r="T37" s="230"/>
      <c r="U37" s="230"/>
      <c r="V37" s="234"/>
      <c r="W37" s="234"/>
      <c r="X37" s="234"/>
      <c r="Y37" s="234"/>
      <c r="Z37" s="231" t="s">
        <v>46</v>
      </c>
      <c r="AA37" s="231"/>
      <c r="AB37" s="231"/>
      <c r="AC37" s="231"/>
      <c r="AD37" s="231"/>
      <c r="AE37" s="226">
        <f>M37-V37</f>
        <v>0</v>
      </c>
      <c r="AF37" s="226"/>
      <c r="AG37" s="226"/>
      <c r="AH37" s="226"/>
      <c r="AI37" s="83"/>
    </row>
    <row r="38" spans="1:35">
      <c r="C38" s="85"/>
      <c r="D38" s="229" t="s">
        <v>50</v>
      </c>
      <c r="E38" s="229"/>
      <c r="F38" s="229"/>
      <c r="G38" s="230" t="s">
        <v>48</v>
      </c>
      <c r="H38" s="230"/>
      <c r="I38" s="230"/>
      <c r="J38" s="230"/>
      <c r="K38" s="230"/>
      <c r="L38" s="230"/>
      <c r="M38" s="226">
        <f>SUM('A(車)'!N22,'B(車) '!N22,'C(車)'!N22,'D(車)'!N22,'E(車)'!N22)</f>
        <v>0</v>
      </c>
      <c r="N38" s="226"/>
      <c r="O38" s="226"/>
      <c r="P38" s="226"/>
      <c r="Q38" s="230" t="s">
        <v>49</v>
      </c>
      <c r="R38" s="230"/>
      <c r="S38" s="230"/>
      <c r="T38" s="230"/>
      <c r="U38" s="230"/>
      <c r="V38" s="226">
        <f>SUM('A(車)'!S22,'B(車) '!S22,'C(車)'!S22,'D(車)'!S22,'E(車)'!S22)</f>
        <v>0</v>
      </c>
      <c r="W38" s="226"/>
      <c r="X38" s="226"/>
      <c r="Y38" s="226"/>
      <c r="Z38" s="231" t="s">
        <v>46</v>
      </c>
      <c r="AA38" s="231"/>
      <c r="AB38" s="231"/>
      <c r="AC38" s="231"/>
      <c r="AD38" s="231"/>
      <c r="AE38" s="226">
        <f>M38-V38</f>
        <v>0</v>
      </c>
      <c r="AF38" s="226"/>
      <c r="AG38" s="226"/>
      <c r="AH38" s="226"/>
    </row>
    <row r="39" spans="1:35">
      <c r="D39" s="227" t="s">
        <v>51</v>
      </c>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83"/>
    </row>
    <row r="40" spans="1:35">
      <c r="D40" s="227" t="s">
        <v>109</v>
      </c>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83"/>
    </row>
    <row r="41" spans="1:35">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row>
    <row r="42" spans="1:35">
      <c r="A42" s="228" t="s">
        <v>53</v>
      </c>
      <c r="B42" s="228"/>
      <c r="C42" s="227" t="s">
        <v>54</v>
      </c>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row>
    <row r="43" spans="1:35">
      <c r="C43" s="227"/>
      <c r="D43" s="227"/>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row>
  </sheetData>
  <sheetProtection sheet="1" selectLockedCells="1"/>
  <mergeCells count="72">
    <mergeCell ref="L16:N16"/>
    <mergeCell ref="O16:V16"/>
    <mergeCell ref="W16:Y16"/>
    <mergeCell ref="Z16:AI16"/>
    <mergeCell ref="L17:N17"/>
    <mergeCell ref="O17:V17"/>
    <mergeCell ref="W17:Y17"/>
    <mergeCell ref="Z17:AI17"/>
    <mergeCell ref="U7:AI7"/>
    <mergeCell ref="A1:AI1"/>
    <mergeCell ref="A3:AI3"/>
    <mergeCell ref="U5:AI5"/>
    <mergeCell ref="U6:AI6"/>
    <mergeCell ref="Q5:T5"/>
    <mergeCell ref="Q6:T6"/>
    <mergeCell ref="Q7:T7"/>
    <mergeCell ref="C9:AI9"/>
    <mergeCell ref="D10:J10"/>
    <mergeCell ref="L10:AI10"/>
    <mergeCell ref="L11:R11"/>
    <mergeCell ref="T11:V11"/>
    <mergeCell ref="X11:Z11"/>
    <mergeCell ref="L12:R12"/>
    <mergeCell ref="T12:V12"/>
    <mergeCell ref="X12:Z12"/>
    <mergeCell ref="D13:J13"/>
    <mergeCell ref="L13:O13"/>
    <mergeCell ref="P13:AJ13"/>
    <mergeCell ref="L14:O14"/>
    <mergeCell ref="P14:AJ14"/>
    <mergeCell ref="D15:J15"/>
    <mergeCell ref="L15:N15"/>
    <mergeCell ref="O15:V15"/>
    <mergeCell ref="W15:Y15"/>
    <mergeCell ref="Z15:AI15"/>
    <mergeCell ref="L18:N18"/>
    <mergeCell ref="O18:V18"/>
    <mergeCell ref="W18:Y18"/>
    <mergeCell ref="Z18:AI18"/>
    <mergeCell ref="L19:N19"/>
    <mergeCell ref="O19:V19"/>
    <mergeCell ref="W19:Y19"/>
    <mergeCell ref="Z19:AI19"/>
    <mergeCell ref="D21:AH22"/>
    <mergeCell ref="D24:AI30"/>
    <mergeCell ref="C32:AI32"/>
    <mergeCell ref="C33:AG33"/>
    <mergeCell ref="C35:AI35"/>
    <mergeCell ref="AE36:AH36"/>
    <mergeCell ref="D37:F37"/>
    <mergeCell ref="G37:L37"/>
    <mergeCell ref="M37:P37"/>
    <mergeCell ref="Q37:U37"/>
    <mergeCell ref="V37:Y37"/>
    <mergeCell ref="Z37:AD37"/>
    <mergeCell ref="AE37:AH37"/>
    <mergeCell ref="C36:I36"/>
    <mergeCell ref="J36:M36"/>
    <mergeCell ref="N36:U36"/>
    <mergeCell ref="V36:Y36"/>
    <mergeCell ref="Z36:AD36"/>
    <mergeCell ref="AE38:AH38"/>
    <mergeCell ref="D39:AH39"/>
    <mergeCell ref="D40:AH40"/>
    <mergeCell ref="A42:B42"/>
    <mergeCell ref="C42:AI43"/>
    <mergeCell ref="D38:F38"/>
    <mergeCell ref="G38:L38"/>
    <mergeCell ref="M38:P38"/>
    <mergeCell ref="Q38:U38"/>
    <mergeCell ref="V38:Y38"/>
    <mergeCell ref="Z38:AD38"/>
  </mergeCells>
  <phoneticPr fontId="5"/>
  <conditionalFormatting sqref="L11:R12 T11:V12 X11:Z12 O15:V19 Z15:Z19 D21:AH22 D24:AI30 M37:P37 V37:Y37">
    <cfRule type="containsBlanks" dxfId="18" priority="4">
      <formula>LEN(TRIM(D11))=0</formula>
    </cfRule>
  </conditionalFormatting>
  <conditionalFormatting sqref="L10:AJ10">
    <cfRule type="containsBlanks" dxfId="17" priority="1">
      <formula>LEN(TRIM(L10))=0</formula>
    </cfRule>
  </conditionalFormatting>
  <conditionalFormatting sqref="P13:AI14">
    <cfRule type="containsBlanks" dxfId="16" priority="2">
      <formula>LEN(TRIM(P13))=0</formula>
    </cfRule>
  </conditionalFormatting>
  <conditionalFormatting sqref="U5:U7">
    <cfRule type="containsBlanks" dxfId="15" priority="3">
      <formula>LEN(TRIM(U5))=0</formula>
    </cfRule>
  </conditionalFormatting>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A628309-D608-45DA-8577-423D50B255C1}">
          <x14:formula1>
            <xm:f>'(参考)宿泊費等'!$B$3:$B$25</xm:f>
          </x14:formula1>
          <xm:sqref>P16:S19 O15:O19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BD9D-3626-44DE-B227-DBF7E6381DBF}">
  <sheetPr>
    <tabColor rgb="FFFFFF00"/>
    <pageSetUpPr fitToPage="1"/>
  </sheetPr>
  <dimension ref="A1:AM49"/>
  <sheetViews>
    <sheetView showZeros="0" view="pageBreakPreview" zoomScale="115" zoomScaleNormal="115" zoomScaleSheetLayoutView="115" workbookViewId="0">
      <selection activeCell="N1" sqref="N1:U1"/>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20" t="s">
        <v>0</v>
      </c>
      <c r="B1" s="220"/>
      <c r="C1" s="220"/>
      <c r="D1" s="220"/>
      <c r="E1" s="220"/>
      <c r="F1" s="220"/>
      <c r="G1" s="2"/>
      <c r="H1" s="2"/>
      <c r="I1" s="2"/>
      <c r="J1" s="2"/>
      <c r="K1" s="2"/>
      <c r="L1" s="2"/>
      <c r="M1" s="2"/>
      <c r="N1" s="225" t="str">
        <f>'報告書(車)'!U5&amp;"　"&amp;'報告書(車)'!U6</f>
        <v>　</v>
      </c>
      <c r="O1" s="225"/>
      <c r="P1" s="225"/>
      <c r="Q1" s="225"/>
      <c r="R1" s="225"/>
      <c r="S1" s="225"/>
      <c r="T1" s="225"/>
      <c r="U1" s="225"/>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2">
        <f>'報告書(車)'!$Z$15</f>
        <v>0</v>
      </c>
      <c r="C4" s="212"/>
      <c r="D4" s="212"/>
      <c r="E4" s="22"/>
      <c r="L4" s="132" t="s">
        <v>59</v>
      </c>
      <c r="M4" s="265">
        <f>J20*18</f>
        <v>0</v>
      </c>
      <c r="N4" s="266"/>
      <c r="O4" s="266"/>
      <c r="P4" s="266"/>
      <c r="Q4" s="34" t="s">
        <v>59</v>
      </c>
      <c r="R4" s="182">
        <f>M4</f>
        <v>0</v>
      </c>
      <c r="S4" s="183"/>
      <c r="T4" s="183"/>
      <c r="U4" s="184"/>
    </row>
    <row r="5" spans="1:39" ht="30" customHeight="1" thickBot="1">
      <c r="A5" s="32" t="s">
        <v>60</v>
      </c>
      <c r="B5" s="212">
        <f>'報告書(車)'!$O$15</f>
        <v>0</v>
      </c>
      <c r="C5" s="212"/>
      <c r="D5" s="212"/>
      <c r="E5" s="22"/>
      <c r="F5" s="22"/>
      <c r="G5" s="22"/>
      <c r="H5" s="126" t="s">
        <v>61</v>
      </c>
      <c r="I5" s="127"/>
      <c r="J5" s="128" t="s">
        <v>63</v>
      </c>
      <c r="K5" s="129"/>
      <c r="L5" s="99" t="s">
        <v>64</v>
      </c>
      <c r="M5" s="185" t="s">
        <v>65</v>
      </c>
      <c r="N5" s="186"/>
      <c r="O5" s="187" t="s">
        <v>66</v>
      </c>
      <c r="P5" s="213"/>
      <c r="Q5" s="101" t="s">
        <v>64</v>
      </c>
      <c r="R5" s="185" t="s">
        <v>65</v>
      </c>
      <c r="S5" s="186"/>
      <c r="T5" s="187" t="s">
        <v>66</v>
      </c>
      <c r="U5" s="188"/>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 t="shared" ref="M9:M19" si="0">IF(I9="","",1)</f>
        <v/>
      </c>
      <c r="N9" s="95"/>
      <c r="O9" s="108" t="str">
        <f t="shared" ref="O9:O19" si="1">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Q19" si="2">L9</f>
        <v>0</v>
      </c>
      <c r="R9" s="58" t="str">
        <f t="shared" ref="R9:R19" si="3">M9</f>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4">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si="0"/>
        <v/>
      </c>
      <c r="N10" s="95"/>
      <c r="O10" s="108" t="str">
        <f t="shared" si="1"/>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2"/>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4"/>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0"/>
        <v/>
      </c>
      <c r="N11" s="95"/>
      <c r="O11" s="108" t="str">
        <f t="shared" si="1"/>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2"/>
        <v>0</v>
      </c>
      <c r="R11" s="58" t="str">
        <f t="shared" si="3"/>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4"/>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0"/>
        <v/>
      </c>
      <c r="N12" s="95"/>
      <c r="O12" s="108" t="str">
        <f t="shared" si="1"/>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2"/>
        <v>0</v>
      </c>
      <c r="R12" s="58" t="str">
        <f t="shared" si="3"/>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4"/>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0"/>
        <v/>
      </c>
      <c r="N13" s="95"/>
      <c r="O13" s="108" t="str">
        <f t="shared" si="1"/>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2"/>
        <v>0</v>
      </c>
      <c r="R13" s="58" t="str">
        <f t="shared" si="3"/>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4"/>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 t="shared" si="0"/>
        <v/>
      </c>
      <c r="N14" s="95"/>
      <c r="O14" s="108" t="str">
        <f t="shared" si="1"/>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2"/>
        <v>0</v>
      </c>
      <c r="R14" s="58" t="str">
        <f t="shared" si="3"/>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4"/>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0"/>
        <v/>
      </c>
      <c r="N15" s="95"/>
      <c r="O15" s="108" t="str">
        <f t="shared" si="1"/>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2"/>
        <v>0</v>
      </c>
      <c r="R15" s="58" t="str">
        <f t="shared" si="3"/>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4"/>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0"/>
        <v/>
      </c>
      <c r="N16" s="95"/>
      <c r="O16" s="108" t="str">
        <f t="shared" si="1"/>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2"/>
        <v>0</v>
      </c>
      <c r="R16" s="58" t="str">
        <f t="shared" si="3"/>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4"/>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0"/>
        <v/>
      </c>
      <c r="N17" s="95"/>
      <c r="O17" s="108" t="str">
        <f t="shared" si="1"/>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2"/>
        <v>0</v>
      </c>
      <c r="R17" s="58" t="str">
        <f t="shared" si="3"/>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4"/>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0"/>
        <v/>
      </c>
      <c r="N18" s="95"/>
      <c r="O18" s="108" t="str">
        <f t="shared" si="1"/>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2"/>
        <v>0</v>
      </c>
      <c r="R18" s="58" t="str">
        <f t="shared" si="3"/>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4"/>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0"/>
        <v/>
      </c>
      <c r="N19" s="112"/>
      <c r="O19" s="108" t="str">
        <f t="shared" si="1"/>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2"/>
        <v>0</v>
      </c>
      <c r="R19" s="58" t="str">
        <f t="shared" si="3"/>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4"/>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4" t="s">
        <v>96</v>
      </c>
      <c r="B20" s="215"/>
      <c r="C20" s="215"/>
      <c r="D20" s="215"/>
      <c r="E20" s="215"/>
      <c r="F20" s="215"/>
      <c r="G20" s="215"/>
      <c r="H20" s="216"/>
      <c r="I20" s="98"/>
      <c r="J20" s="69">
        <f>TRUNC(SUM(J8:J19),-0.1)</f>
        <v>0</v>
      </c>
      <c r="K20" s="119"/>
      <c r="L20" s="105">
        <f t="shared" ref="L20:P20" si="5">SUM(L8:L19)</f>
        <v>0</v>
      </c>
      <c r="M20" s="105"/>
      <c r="N20" s="104">
        <f>SUM(N8:N19)</f>
        <v>0</v>
      </c>
      <c r="O20" s="106"/>
      <c r="P20" s="106">
        <f t="shared" si="5"/>
        <v>0</v>
      </c>
      <c r="Q20" s="136">
        <f>SUM(Q8:Q19)</f>
        <v>0</v>
      </c>
      <c r="R20" s="70"/>
      <c r="S20" s="105">
        <f>SUM(S8:S19)</f>
        <v>0</v>
      </c>
      <c r="T20" s="105"/>
      <c r="U20" s="71">
        <f>SUM(U8:U19)</f>
        <v>0</v>
      </c>
    </row>
    <row r="21" spans="1:36" ht="16.5" thickBot="1">
      <c r="A21" s="217" t="s">
        <v>97</v>
      </c>
      <c r="B21" s="217"/>
      <c r="C21" s="217"/>
      <c r="D21" s="217"/>
      <c r="E21" s="217"/>
      <c r="F21" s="217"/>
      <c r="G21" s="217"/>
      <c r="H21" s="217"/>
      <c r="I21" s="217"/>
      <c r="J21" s="217"/>
      <c r="K21" s="217"/>
      <c r="L21" s="113"/>
      <c r="M21" s="72"/>
      <c r="N21" s="72"/>
      <c r="O21" s="72"/>
      <c r="P21" s="72"/>
      <c r="Q21" s="72"/>
      <c r="R21" s="72"/>
      <c r="S21" s="72"/>
      <c r="T21" s="72"/>
      <c r="U21" s="72"/>
    </row>
    <row r="22" spans="1:36" ht="30" customHeight="1" thickBot="1">
      <c r="A22" s="22"/>
      <c r="B22" s="22"/>
      <c r="C22" s="33"/>
      <c r="D22" s="22"/>
      <c r="E22" s="22"/>
      <c r="F22" s="22"/>
      <c r="G22" s="22"/>
      <c r="K22" s="137"/>
      <c r="L22" s="192" t="s">
        <v>98</v>
      </c>
      <c r="M22" s="193"/>
      <c r="N22" s="189">
        <f>SUM(M4,L20,N20,P20)</f>
        <v>0</v>
      </c>
      <c r="O22" s="190"/>
      <c r="P22" s="191"/>
      <c r="Q22" s="178" t="s">
        <v>99</v>
      </c>
      <c r="R22" s="178"/>
      <c r="S22" s="179">
        <f>SUM(R4,Q20,S20,U20)</f>
        <v>0</v>
      </c>
      <c r="T22" s="180"/>
      <c r="U22" s="181"/>
    </row>
    <row r="23" spans="1:36" ht="30" customHeight="1" thickBot="1">
      <c r="A23" s="22"/>
      <c r="B23" s="22"/>
      <c r="C23" s="33"/>
      <c r="D23" s="22"/>
      <c r="E23" s="22"/>
      <c r="F23" s="22"/>
      <c r="G23" s="22"/>
      <c r="H23" s="22"/>
      <c r="I23" s="22"/>
      <c r="J23" s="33"/>
      <c r="N23" s="73"/>
      <c r="O23" s="73"/>
      <c r="P23" s="73"/>
      <c r="Q23" s="201" t="s">
        <v>100</v>
      </c>
      <c r="R23" s="178"/>
      <c r="S23" s="211">
        <f>N22-S22</f>
        <v>0</v>
      </c>
      <c r="T23" s="180"/>
      <c r="U23" s="181"/>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5" t="s">
        <v>101</v>
      </c>
      <c r="B25" s="196"/>
      <c r="C25" s="196"/>
      <c r="D25" s="196"/>
      <c r="E25" s="196"/>
      <c r="F25" s="196"/>
      <c r="G25" s="196"/>
      <c r="H25" s="196"/>
      <c r="I25" s="196"/>
      <c r="J25" s="196"/>
      <c r="K25" s="197"/>
      <c r="L25" s="208" t="s">
        <v>102</v>
      </c>
      <c r="M25" s="209"/>
      <c r="N25" s="209"/>
      <c r="O25" s="209"/>
      <c r="P25" s="209"/>
      <c r="Q25" s="209"/>
      <c r="R25" s="209"/>
      <c r="S25" s="209"/>
      <c r="T25" s="209"/>
      <c r="U25" s="210"/>
      <c r="AJ25"/>
    </row>
    <row r="26" spans="1:36" ht="30" customHeight="1">
      <c r="A26" s="262"/>
      <c r="B26" s="263"/>
      <c r="C26" s="263"/>
      <c r="D26" s="263"/>
      <c r="E26" s="263"/>
      <c r="F26" s="263"/>
      <c r="G26" s="263"/>
      <c r="H26" s="263"/>
      <c r="I26" s="263"/>
      <c r="J26" s="263"/>
      <c r="K26" s="264"/>
      <c r="L26" s="253"/>
      <c r="M26" s="254"/>
      <c r="N26" s="254"/>
      <c r="O26" s="254"/>
      <c r="P26" s="254"/>
      <c r="Q26" s="254"/>
      <c r="R26" s="254"/>
      <c r="S26" s="254"/>
      <c r="T26" s="254"/>
      <c r="U26" s="255"/>
    </row>
    <row r="27" spans="1:36" ht="30" customHeight="1">
      <c r="A27" s="262"/>
      <c r="B27" s="263"/>
      <c r="C27" s="263"/>
      <c r="D27" s="263"/>
      <c r="E27" s="263"/>
      <c r="F27" s="263"/>
      <c r="G27" s="263"/>
      <c r="H27" s="263"/>
      <c r="I27" s="263"/>
      <c r="J27" s="263"/>
      <c r="K27" s="264"/>
      <c r="L27" s="256"/>
      <c r="M27" s="257"/>
      <c r="N27" s="257"/>
      <c r="O27" s="257"/>
      <c r="P27" s="257"/>
      <c r="Q27" s="257"/>
      <c r="R27" s="257"/>
      <c r="S27" s="257"/>
      <c r="T27" s="257"/>
      <c r="U27" s="258"/>
    </row>
    <row r="28" spans="1:36" ht="30" customHeight="1">
      <c r="A28" s="262"/>
      <c r="B28" s="263"/>
      <c r="C28" s="263"/>
      <c r="D28" s="263"/>
      <c r="E28" s="263"/>
      <c r="F28" s="263"/>
      <c r="G28" s="263"/>
      <c r="H28" s="263"/>
      <c r="I28" s="263"/>
      <c r="J28" s="263"/>
      <c r="K28" s="264"/>
      <c r="L28" s="256"/>
      <c r="M28" s="257"/>
      <c r="N28" s="257"/>
      <c r="O28" s="257"/>
      <c r="P28" s="257"/>
      <c r="Q28" s="257"/>
      <c r="R28" s="257"/>
      <c r="S28" s="257"/>
      <c r="T28" s="257"/>
      <c r="U28" s="258"/>
    </row>
    <row r="29" spans="1:36" ht="30" customHeight="1">
      <c r="A29" s="262"/>
      <c r="B29" s="263"/>
      <c r="C29" s="263"/>
      <c r="D29" s="263"/>
      <c r="E29" s="263"/>
      <c r="F29" s="263"/>
      <c r="G29" s="263"/>
      <c r="H29" s="263"/>
      <c r="I29" s="263"/>
      <c r="J29" s="263"/>
      <c r="K29" s="264"/>
      <c r="L29" s="256"/>
      <c r="M29" s="257"/>
      <c r="N29" s="257"/>
      <c r="O29" s="257"/>
      <c r="P29" s="257"/>
      <c r="Q29" s="257"/>
      <c r="R29" s="257"/>
      <c r="S29" s="257"/>
      <c r="T29" s="257"/>
      <c r="U29" s="258"/>
    </row>
    <row r="30" spans="1:36" ht="30" customHeight="1">
      <c r="A30" s="262"/>
      <c r="B30" s="263"/>
      <c r="C30" s="263"/>
      <c r="D30" s="263"/>
      <c r="E30" s="263"/>
      <c r="F30" s="263"/>
      <c r="G30" s="263"/>
      <c r="H30" s="263"/>
      <c r="I30" s="263"/>
      <c r="J30" s="263"/>
      <c r="K30" s="264"/>
      <c r="L30" s="256"/>
      <c r="M30" s="257"/>
      <c r="N30" s="257"/>
      <c r="O30" s="257"/>
      <c r="P30" s="257"/>
      <c r="Q30" s="257"/>
      <c r="R30" s="257"/>
      <c r="S30" s="257"/>
      <c r="T30" s="257"/>
      <c r="U30" s="258"/>
    </row>
    <row r="31" spans="1:36" ht="30" customHeight="1">
      <c r="A31" s="262"/>
      <c r="B31" s="263"/>
      <c r="C31" s="263"/>
      <c r="D31" s="263"/>
      <c r="E31" s="263"/>
      <c r="F31" s="263"/>
      <c r="G31" s="263"/>
      <c r="H31" s="263"/>
      <c r="I31" s="263"/>
      <c r="J31" s="263"/>
      <c r="K31" s="264"/>
      <c r="L31" s="256"/>
      <c r="M31" s="257"/>
      <c r="N31" s="257"/>
      <c r="O31" s="257"/>
      <c r="P31" s="257"/>
      <c r="Q31" s="257"/>
      <c r="R31" s="257"/>
      <c r="S31" s="257"/>
      <c r="T31" s="257"/>
      <c r="U31" s="258"/>
    </row>
    <row r="32" spans="1:36" ht="30" customHeight="1">
      <c r="A32" s="262"/>
      <c r="B32" s="263"/>
      <c r="C32" s="263"/>
      <c r="D32" s="263"/>
      <c r="E32" s="263"/>
      <c r="F32" s="263"/>
      <c r="G32" s="263"/>
      <c r="H32" s="263"/>
      <c r="I32" s="263"/>
      <c r="J32" s="263"/>
      <c r="K32" s="264"/>
      <c r="L32" s="256"/>
      <c r="M32" s="257"/>
      <c r="N32" s="257"/>
      <c r="O32" s="257"/>
      <c r="P32" s="257"/>
      <c r="Q32" s="257"/>
      <c r="R32" s="257"/>
      <c r="S32" s="257"/>
      <c r="T32" s="257"/>
      <c r="U32" s="258"/>
    </row>
    <row r="33" spans="1:21" ht="30" customHeight="1">
      <c r="A33" s="262"/>
      <c r="B33" s="263"/>
      <c r="C33" s="263"/>
      <c r="D33" s="263"/>
      <c r="E33" s="263"/>
      <c r="F33" s="263"/>
      <c r="G33" s="263"/>
      <c r="H33" s="263"/>
      <c r="I33" s="263"/>
      <c r="J33" s="263"/>
      <c r="K33" s="264"/>
      <c r="L33" s="256"/>
      <c r="M33" s="257"/>
      <c r="N33" s="257"/>
      <c r="O33" s="257"/>
      <c r="P33" s="257"/>
      <c r="Q33" s="257"/>
      <c r="R33" s="257"/>
      <c r="S33" s="257"/>
      <c r="T33" s="257"/>
      <c r="U33" s="258"/>
    </row>
    <row r="34" spans="1:21" ht="30" customHeight="1">
      <c r="A34" s="262"/>
      <c r="B34" s="263"/>
      <c r="C34" s="263"/>
      <c r="D34" s="263"/>
      <c r="E34" s="263"/>
      <c r="F34" s="263"/>
      <c r="G34" s="263"/>
      <c r="H34" s="263"/>
      <c r="I34" s="263"/>
      <c r="J34" s="263"/>
      <c r="K34" s="264"/>
      <c r="L34" s="256"/>
      <c r="M34" s="257"/>
      <c r="N34" s="257"/>
      <c r="O34" s="257"/>
      <c r="P34" s="257"/>
      <c r="Q34" s="257"/>
      <c r="R34" s="257"/>
      <c r="S34" s="257"/>
      <c r="T34" s="257"/>
      <c r="U34" s="258"/>
    </row>
    <row r="35" spans="1:21" ht="30" customHeight="1">
      <c r="A35" s="262"/>
      <c r="B35" s="263"/>
      <c r="C35" s="263"/>
      <c r="D35" s="263"/>
      <c r="E35" s="263"/>
      <c r="F35" s="263"/>
      <c r="G35" s="263"/>
      <c r="H35" s="263"/>
      <c r="I35" s="263"/>
      <c r="J35" s="263"/>
      <c r="K35" s="264"/>
      <c r="L35" s="256"/>
      <c r="M35" s="257"/>
      <c r="N35" s="257"/>
      <c r="O35" s="257"/>
      <c r="P35" s="257"/>
      <c r="Q35" s="257"/>
      <c r="R35" s="257"/>
      <c r="S35" s="257"/>
      <c r="T35" s="257"/>
      <c r="U35" s="258"/>
    </row>
    <row r="36" spans="1:21" ht="30" customHeight="1">
      <c r="A36" s="262"/>
      <c r="B36" s="263"/>
      <c r="C36" s="263"/>
      <c r="D36" s="263"/>
      <c r="E36" s="263"/>
      <c r="F36" s="263"/>
      <c r="G36" s="263"/>
      <c r="H36" s="263"/>
      <c r="I36" s="263"/>
      <c r="J36" s="263"/>
      <c r="K36" s="264"/>
      <c r="L36" s="256"/>
      <c r="M36" s="257"/>
      <c r="N36" s="257"/>
      <c r="O36" s="257"/>
      <c r="P36" s="257"/>
      <c r="Q36" s="257"/>
      <c r="R36" s="257"/>
      <c r="S36" s="257"/>
      <c r="T36" s="257"/>
      <c r="U36" s="258"/>
    </row>
    <row r="37" spans="1:21" ht="30" customHeight="1">
      <c r="A37" s="262"/>
      <c r="B37" s="263"/>
      <c r="C37" s="263"/>
      <c r="D37" s="263"/>
      <c r="E37" s="263"/>
      <c r="F37" s="263"/>
      <c r="G37" s="263"/>
      <c r="H37" s="263"/>
      <c r="I37" s="263"/>
      <c r="J37" s="263"/>
      <c r="K37" s="264"/>
      <c r="L37" s="256"/>
      <c r="M37" s="257"/>
      <c r="N37" s="257"/>
      <c r="O37" s="257"/>
      <c r="P37" s="257"/>
      <c r="Q37" s="257"/>
      <c r="R37" s="257"/>
      <c r="S37" s="257"/>
      <c r="T37" s="257"/>
      <c r="U37" s="258"/>
    </row>
    <row r="38" spans="1:21" ht="30" customHeight="1">
      <c r="A38" s="262"/>
      <c r="B38" s="263"/>
      <c r="C38" s="263"/>
      <c r="D38" s="263"/>
      <c r="E38" s="263"/>
      <c r="F38" s="263"/>
      <c r="G38" s="263"/>
      <c r="H38" s="263"/>
      <c r="I38" s="263"/>
      <c r="J38" s="263"/>
      <c r="K38" s="264"/>
      <c r="L38" s="256"/>
      <c r="M38" s="257"/>
      <c r="N38" s="257"/>
      <c r="O38" s="257"/>
      <c r="P38" s="257"/>
      <c r="Q38" s="257"/>
      <c r="R38" s="257"/>
      <c r="S38" s="257"/>
      <c r="T38" s="257"/>
      <c r="U38" s="258"/>
    </row>
    <row r="39" spans="1:21" ht="30" customHeight="1">
      <c r="A39" s="262"/>
      <c r="B39" s="263"/>
      <c r="C39" s="263"/>
      <c r="D39" s="263"/>
      <c r="E39" s="263"/>
      <c r="F39" s="263"/>
      <c r="G39" s="263"/>
      <c r="H39" s="263"/>
      <c r="I39" s="263"/>
      <c r="J39" s="263"/>
      <c r="K39" s="264"/>
      <c r="L39" s="256"/>
      <c r="M39" s="257"/>
      <c r="N39" s="257"/>
      <c r="O39" s="257"/>
      <c r="P39" s="257"/>
      <c r="Q39" s="257"/>
      <c r="R39" s="257"/>
      <c r="S39" s="257"/>
      <c r="T39" s="257"/>
      <c r="U39" s="258"/>
    </row>
    <row r="40" spans="1:21" ht="30" customHeight="1">
      <c r="A40" s="262"/>
      <c r="B40" s="263"/>
      <c r="C40" s="263"/>
      <c r="D40" s="263"/>
      <c r="E40" s="263"/>
      <c r="F40" s="263"/>
      <c r="G40" s="263"/>
      <c r="H40" s="263"/>
      <c r="I40" s="263"/>
      <c r="J40" s="263"/>
      <c r="K40" s="264"/>
      <c r="L40" s="256"/>
      <c r="M40" s="257"/>
      <c r="N40" s="257"/>
      <c r="O40" s="257"/>
      <c r="P40" s="257"/>
      <c r="Q40" s="257"/>
      <c r="R40" s="257"/>
      <c r="S40" s="257"/>
      <c r="T40" s="257"/>
      <c r="U40" s="258"/>
    </row>
    <row r="41" spans="1:21" ht="30" customHeight="1">
      <c r="A41" s="262"/>
      <c r="B41" s="263"/>
      <c r="C41" s="263"/>
      <c r="D41" s="263"/>
      <c r="E41" s="263"/>
      <c r="F41" s="263"/>
      <c r="G41" s="263"/>
      <c r="H41" s="263"/>
      <c r="I41" s="263"/>
      <c r="J41" s="263"/>
      <c r="K41" s="264"/>
      <c r="L41" s="256"/>
      <c r="M41" s="257"/>
      <c r="N41" s="257"/>
      <c r="O41" s="257"/>
      <c r="P41" s="257"/>
      <c r="Q41" s="257"/>
      <c r="R41" s="257"/>
      <c r="S41" s="257"/>
      <c r="T41" s="257"/>
      <c r="U41" s="258"/>
    </row>
    <row r="42" spans="1:21" ht="30" customHeight="1">
      <c r="A42" s="262"/>
      <c r="B42" s="263"/>
      <c r="C42" s="263"/>
      <c r="D42" s="263"/>
      <c r="E42" s="263"/>
      <c r="F42" s="263"/>
      <c r="G42" s="263"/>
      <c r="H42" s="263"/>
      <c r="I42" s="263"/>
      <c r="J42" s="263"/>
      <c r="K42" s="264"/>
      <c r="L42" s="256"/>
      <c r="M42" s="257"/>
      <c r="N42" s="257"/>
      <c r="O42" s="257"/>
      <c r="P42" s="257"/>
      <c r="Q42" s="257"/>
      <c r="R42" s="257"/>
      <c r="S42" s="257"/>
      <c r="T42" s="257"/>
      <c r="U42" s="258"/>
    </row>
    <row r="43" spans="1:21" ht="30" customHeight="1">
      <c r="A43" s="262"/>
      <c r="B43" s="263"/>
      <c r="C43" s="263"/>
      <c r="D43" s="263"/>
      <c r="E43" s="263"/>
      <c r="F43" s="263"/>
      <c r="G43" s="263"/>
      <c r="H43" s="263"/>
      <c r="I43" s="263"/>
      <c r="J43" s="263"/>
      <c r="K43" s="264"/>
      <c r="L43" s="256"/>
      <c r="M43" s="257"/>
      <c r="N43" s="257"/>
      <c r="O43" s="257"/>
      <c r="P43" s="257"/>
      <c r="Q43" s="257"/>
      <c r="R43" s="257"/>
      <c r="S43" s="257"/>
      <c r="T43" s="257"/>
      <c r="U43" s="258"/>
    </row>
    <row r="44" spans="1:21" ht="30" customHeight="1">
      <c r="A44" s="262"/>
      <c r="B44" s="263"/>
      <c r="C44" s="263"/>
      <c r="D44" s="263"/>
      <c r="E44" s="263"/>
      <c r="F44" s="263"/>
      <c r="G44" s="263"/>
      <c r="H44" s="263"/>
      <c r="I44" s="263"/>
      <c r="J44" s="263"/>
      <c r="K44" s="264"/>
      <c r="L44" s="256"/>
      <c r="M44" s="257"/>
      <c r="N44" s="257"/>
      <c r="O44" s="257"/>
      <c r="P44" s="257"/>
      <c r="Q44" s="257"/>
      <c r="R44" s="257"/>
      <c r="S44" s="257"/>
      <c r="T44" s="257"/>
      <c r="U44" s="258"/>
    </row>
    <row r="45" spans="1:21" ht="30" customHeight="1">
      <c r="A45" s="262"/>
      <c r="B45" s="263"/>
      <c r="C45" s="263"/>
      <c r="D45" s="263"/>
      <c r="E45" s="263"/>
      <c r="F45" s="263"/>
      <c r="G45" s="263"/>
      <c r="H45" s="263"/>
      <c r="I45" s="263"/>
      <c r="J45" s="263"/>
      <c r="K45" s="264"/>
      <c r="L45" s="256"/>
      <c r="M45" s="257"/>
      <c r="N45" s="257"/>
      <c r="O45" s="257"/>
      <c r="P45" s="257"/>
      <c r="Q45" s="257"/>
      <c r="R45" s="257"/>
      <c r="S45" s="257"/>
      <c r="T45" s="257"/>
      <c r="U45" s="258"/>
    </row>
    <row r="46" spans="1:21" ht="30" customHeight="1">
      <c r="A46" s="262"/>
      <c r="B46" s="263"/>
      <c r="C46" s="263"/>
      <c r="D46" s="263"/>
      <c r="E46" s="263"/>
      <c r="F46" s="263"/>
      <c r="G46" s="263"/>
      <c r="H46" s="263"/>
      <c r="I46" s="263"/>
      <c r="J46" s="263"/>
      <c r="K46" s="264"/>
      <c r="L46" s="256"/>
      <c r="M46" s="257"/>
      <c r="N46" s="257"/>
      <c r="O46" s="257"/>
      <c r="P46" s="257"/>
      <c r="Q46" s="257"/>
      <c r="R46" s="257"/>
      <c r="S46" s="257"/>
      <c r="T46" s="257"/>
      <c r="U46" s="258"/>
    </row>
    <row r="47" spans="1:21" ht="30" customHeight="1">
      <c r="A47" s="262"/>
      <c r="B47" s="263"/>
      <c r="C47" s="263"/>
      <c r="D47" s="263"/>
      <c r="E47" s="263"/>
      <c r="F47" s="263"/>
      <c r="G47" s="263"/>
      <c r="H47" s="263"/>
      <c r="I47" s="263"/>
      <c r="J47" s="263"/>
      <c r="K47" s="264"/>
      <c r="L47" s="256"/>
      <c r="M47" s="257"/>
      <c r="N47" s="257"/>
      <c r="O47" s="257"/>
      <c r="P47" s="257"/>
      <c r="Q47" s="257"/>
      <c r="R47" s="257"/>
      <c r="S47" s="257"/>
      <c r="T47" s="257"/>
      <c r="U47" s="258"/>
    </row>
    <row r="48" spans="1:21" ht="30" customHeight="1">
      <c r="A48" s="262"/>
      <c r="B48" s="263"/>
      <c r="C48" s="263"/>
      <c r="D48" s="263"/>
      <c r="E48" s="263"/>
      <c r="F48" s="263"/>
      <c r="G48" s="263"/>
      <c r="H48" s="263"/>
      <c r="I48" s="263"/>
      <c r="J48" s="263"/>
      <c r="K48" s="264"/>
      <c r="L48" s="259"/>
      <c r="M48" s="260"/>
      <c r="N48" s="260"/>
      <c r="O48" s="260"/>
      <c r="P48" s="260"/>
      <c r="Q48" s="260"/>
      <c r="R48" s="260"/>
      <c r="S48" s="260"/>
      <c r="T48" s="260"/>
      <c r="U48" s="261"/>
    </row>
    <row r="49" spans="1:12" ht="15.75">
      <c r="A49" s="194" t="s">
        <v>103</v>
      </c>
      <c r="B49" s="194"/>
      <c r="C49" s="194"/>
      <c r="D49" s="194"/>
      <c r="E49" s="194"/>
      <c r="F49" s="194"/>
      <c r="G49" s="194"/>
      <c r="H49" s="194"/>
      <c r="I49" s="194"/>
      <c r="J49" s="194"/>
      <c r="K49" s="194"/>
      <c r="L49" s="100"/>
    </row>
  </sheetData>
  <sheetProtection sheet="1" selectLockedCells="1"/>
  <protectedRanges>
    <protectedRange sqref="A8:B19 I5 K5 D8:L19 N8:N19 A26 L26" name="範囲1"/>
  </protectedRanges>
  <mergeCells count="26">
    <mergeCell ref="A1:F1"/>
    <mergeCell ref="N1:U1"/>
    <mergeCell ref="A2:U2"/>
    <mergeCell ref="Q3:U3"/>
    <mergeCell ref="L3:P3"/>
    <mergeCell ref="Q22:R22"/>
    <mergeCell ref="S22:U22"/>
    <mergeCell ref="B4:D4"/>
    <mergeCell ref="B5:D5"/>
    <mergeCell ref="M5:N5"/>
    <mergeCell ref="A20:H20"/>
    <mergeCell ref="A21:K21"/>
    <mergeCell ref="L22:M22"/>
    <mergeCell ref="N22:P22"/>
    <mergeCell ref="O5:P5"/>
    <mergeCell ref="M4:P4"/>
    <mergeCell ref="R5:S5"/>
    <mergeCell ref="T5:U5"/>
    <mergeCell ref="R4:U4"/>
    <mergeCell ref="Q23:R23"/>
    <mergeCell ref="S23:U23"/>
    <mergeCell ref="L26:U48"/>
    <mergeCell ref="L25:U25"/>
    <mergeCell ref="A49:K49"/>
    <mergeCell ref="A25:K25"/>
    <mergeCell ref="A26:K48"/>
  </mergeCells>
  <phoneticPr fontId="5"/>
  <conditionalFormatting sqref="A8:B19 N8:N19">
    <cfRule type="containsBlanks" dxfId="14" priority="4">
      <formula>LEN(TRIM(A8))=0</formula>
    </cfRule>
  </conditionalFormatting>
  <conditionalFormatting sqref="D8:L19">
    <cfRule type="containsBlanks" dxfId="13" priority="1">
      <formula>LEN(TRIM(D8))=0</formula>
    </cfRule>
  </conditionalFormatting>
  <conditionalFormatting sqref="I5 K5">
    <cfRule type="containsBlanks" dxfId="12" priority="2">
      <formula>LEN(TRIM(I5))=0</formula>
    </cfRule>
  </conditionalFormatting>
  <dataValidations count="2">
    <dataValidation type="list" allowBlank="1" showInputMessage="1" showErrorMessage="1" sqref="K8:K19" xr:uid="{3628A206-36A4-4DAA-8FF4-A628F97EC7F1}">
      <formula1>"有,無"</formula1>
    </dataValidation>
    <dataValidation type="list" allowBlank="1" showInputMessage="1" showErrorMessage="1" sqref="I5 K5" xr:uid="{E9A62857-58C7-4246-9E37-8FC9223902BB}">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83DB1DB-7F12-4D5A-AADB-87CE02CF2E3C}">
          <x14:formula1>
            <xm:f>'(参考)宿泊費等'!$H$2:$BB$2</xm:f>
          </x14:formula1>
          <xm:sqref>I8:I19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5D3-88A4-4FFB-8D56-19BB2701AA9B}">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20" t="s">
        <v>0</v>
      </c>
      <c r="B1" s="220"/>
      <c r="C1" s="220"/>
      <c r="D1" s="220"/>
      <c r="E1" s="220"/>
      <c r="F1" s="220"/>
      <c r="G1" s="2"/>
      <c r="H1" s="2"/>
      <c r="I1" s="2"/>
      <c r="J1" s="2"/>
      <c r="K1" s="2"/>
      <c r="L1" s="2"/>
      <c r="M1" s="2"/>
      <c r="N1" s="225" t="str">
        <f>'報告書(車)'!U5&amp;"　"&amp;'報告書(車)'!U6</f>
        <v>　</v>
      </c>
      <c r="O1" s="225"/>
      <c r="P1" s="225"/>
      <c r="Q1" s="225"/>
      <c r="R1" s="225"/>
      <c r="S1" s="225"/>
      <c r="T1" s="225"/>
      <c r="U1" s="225"/>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2">
        <f>'報告書(車)'!$Z$16</f>
        <v>0</v>
      </c>
      <c r="C4" s="212"/>
      <c r="D4" s="212"/>
      <c r="E4" s="22"/>
      <c r="L4" s="132" t="s">
        <v>59</v>
      </c>
      <c r="M4" s="265">
        <f>J20*18</f>
        <v>0</v>
      </c>
      <c r="N4" s="266"/>
      <c r="O4" s="266"/>
      <c r="P4" s="266"/>
      <c r="Q4" s="34" t="s">
        <v>59</v>
      </c>
      <c r="R4" s="182">
        <f>M4</f>
        <v>0</v>
      </c>
      <c r="S4" s="183"/>
      <c r="T4" s="183"/>
      <c r="U4" s="184"/>
    </row>
    <row r="5" spans="1:39" ht="30" customHeight="1" thickBot="1">
      <c r="A5" s="32" t="s">
        <v>60</v>
      </c>
      <c r="B5" s="212">
        <f>'報告書(車)'!$O$16</f>
        <v>0</v>
      </c>
      <c r="C5" s="212"/>
      <c r="D5" s="212"/>
      <c r="E5" s="22"/>
      <c r="F5" s="22"/>
      <c r="G5" s="22"/>
      <c r="H5" s="126" t="s">
        <v>61</v>
      </c>
      <c r="I5" s="127"/>
      <c r="J5" s="128" t="s">
        <v>63</v>
      </c>
      <c r="K5" s="129"/>
      <c r="L5" s="99" t="s">
        <v>64</v>
      </c>
      <c r="M5" s="185" t="s">
        <v>65</v>
      </c>
      <c r="N5" s="186"/>
      <c r="O5" s="187" t="s">
        <v>66</v>
      </c>
      <c r="P5" s="213"/>
      <c r="Q5" s="101" t="s">
        <v>64</v>
      </c>
      <c r="R5" s="185" t="s">
        <v>65</v>
      </c>
      <c r="S5" s="186"/>
      <c r="T5" s="187" t="s">
        <v>66</v>
      </c>
      <c r="U5" s="188"/>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 t="shared" ref="M8:M19" si="0">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 t="shared" si="0"/>
        <v/>
      </c>
      <c r="N9" s="95"/>
      <c r="O9" s="108" t="str">
        <f t="shared" ref="O9:O19" si="1">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Q19" si="2">L9</f>
        <v>0</v>
      </c>
      <c r="R9" s="58" t="str">
        <f t="shared" ref="R9:R19" si="3">M9</f>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4">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si="0"/>
        <v/>
      </c>
      <c r="N10" s="95"/>
      <c r="O10" s="108" t="str">
        <f t="shared" si="1"/>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2"/>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4"/>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0"/>
        <v/>
      </c>
      <c r="N11" s="95"/>
      <c r="O11" s="108" t="str">
        <f t="shared" si="1"/>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2"/>
        <v>0</v>
      </c>
      <c r="R11" s="58" t="str">
        <f t="shared" si="3"/>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4"/>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0"/>
        <v/>
      </c>
      <c r="N12" s="95"/>
      <c r="O12" s="108" t="str">
        <f t="shared" si="1"/>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2"/>
        <v>0</v>
      </c>
      <c r="R12" s="58" t="str">
        <f t="shared" si="3"/>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4"/>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0"/>
        <v/>
      </c>
      <c r="N13" s="95"/>
      <c r="O13" s="108" t="str">
        <f t="shared" si="1"/>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2"/>
        <v>0</v>
      </c>
      <c r="R13" s="58" t="str">
        <f t="shared" si="3"/>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4"/>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IF(I14="","",1)</f>
        <v/>
      </c>
      <c r="N14" s="95"/>
      <c r="O14" s="108" t="str">
        <f t="shared" si="1"/>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2"/>
        <v>0</v>
      </c>
      <c r="R14" s="58" t="str">
        <f t="shared" si="3"/>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4"/>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0"/>
        <v/>
      </c>
      <c r="N15" s="95"/>
      <c r="O15" s="108" t="str">
        <f t="shared" si="1"/>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2"/>
        <v>0</v>
      </c>
      <c r="R15" s="58" t="str">
        <f t="shared" si="3"/>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4"/>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0"/>
        <v/>
      </c>
      <c r="N16" s="95"/>
      <c r="O16" s="108" t="str">
        <f t="shared" si="1"/>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2"/>
        <v>0</v>
      </c>
      <c r="R16" s="58" t="str">
        <f t="shared" si="3"/>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4"/>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0"/>
        <v/>
      </c>
      <c r="N17" s="95"/>
      <c r="O17" s="108" t="str">
        <f t="shared" si="1"/>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2"/>
        <v>0</v>
      </c>
      <c r="R17" s="58" t="str">
        <f t="shared" si="3"/>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4"/>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0"/>
        <v/>
      </c>
      <c r="N18" s="95"/>
      <c r="O18" s="108" t="str">
        <f t="shared" si="1"/>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2"/>
        <v>0</v>
      </c>
      <c r="R18" s="58" t="str">
        <f t="shared" si="3"/>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4"/>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0"/>
        <v/>
      </c>
      <c r="N19" s="112"/>
      <c r="O19" s="108" t="str">
        <f t="shared" si="1"/>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2"/>
        <v>0</v>
      </c>
      <c r="R19" s="58" t="str">
        <f t="shared" si="3"/>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4"/>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4" t="s">
        <v>96</v>
      </c>
      <c r="B20" s="215"/>
      <c r="C20" s="215"/>
      <c r="D20" s="215"/>
      <c r="E20" s="215"/>
      <c r="F20" s="215"/>
      <c r="G20" s="215"/>
      <c r="H20" s="216"/>
      <c r="I20" s="98"/>
      <c r="J20" s="69">
        <f>TRUNC(SUM(J8:J19),-0.1)</f>
        <v>0</v>
      </c>
      <c r="K20" s="119"/>
      <c r="L20" s="105">
        <f t="shared" ref="L20:P20" si="5">SUM(L8:L19)</f>
        <v>0</v>
      </c>
      <c r="M20" s="105"/>
      <c r="N20" s="104">
        <f t="shared" si="5"/>
        <v>0</v>
      </c>
      <c r="O20" s="106"/>
      <c r="P20" s="106">
        <f t="shared" si="5"/>
        <v>0</v>
      </c>
      <c r="Q20" s="136">
        <f>SUM(Q8:Q19)</f>
        <v>0</v>
      </c>
      <c r="R20" s="70"/>
      <c r="S20" s="105">
        <f>SUM(S8:S19)</f>
        <v>0</v>
      </c>
      <c r="T20" s="105"/>
      <c r="U20" s="71">
        <f>SUM(U8:U19)</f>
        <v>0</v>
      </c>
    </row>
    <row r="21" spans="1:36" ht="16.5" thickBot="1">
      <c r="A21" s="217" t="s">
        <v>97</v>
      </c>
      <c r="B21" s="217"/>
      <c r="C21" s="217"/>
      <c r="D21" s="217"/>
      <c r="E21" s="217"/>
      <c r="F21" s="217"/>
      <c r="G21" s="217"/>
      <c r="H21" s="217"/>
      <c r="I21" s="217"/>
      <c r="J21" s="217"/>
      <c r="K21" s="217"/>
      <c r="L21" s="113"/>
      <c r="M21" s="72"/>
      <c r="N21" s="72"/>
      <c r="O21" s="72"/>
      <c r="P21" s="72"/>
      <c r="Q21" s="72"/>
      <c r="R21" s="72"/>
      <c r="S21" s="72"/>
      <c r="T21" s="72"/>
      <c r="U21" s="72"/>
    </row>
    <row r="22" spans="1:36" ht="30" customHeight="1" thickBot="1">
      <c r="A22" s="22"/>
      <c r="B22" s="22"/>
      <c r="C22" s="33"/>
      <c r="D22" s="22"/>
      <c r="E22" s="22"/>
      <c r="F22" s="22"/>
      <c r="G22" s="22"/>
      <c r="K22" s="137"/>
      <c r="L22" s="192" t="s">
        <v>98</v>
      </c>
      <c r="M22" s="193"/>
      <c r="N22" s="189">
        <f>SUM(M4,L20,N20,P20)</f>
        <v>0</v>
      </c>
      <c r="O22" s="190"/>
      <c r="P22" s="191"/>
      <c r="Q22" s="178" t="s">
        <v>99</v>
      </c>
      <c r="R22" s="178"/>
      <c r="S22" s="179">
        <f>SUM(R4,Q20,S20,U20)</f>
        <v>0</v>
      </c>
      <c r="T22" s="180"/>
      <c r="U22" s="181"/>
    </row>
    <row r="23" spans="1:36" ht="30" customHeight="1" thickBot="1">
      <c r="A23" s="22"/>
      <c r="B23" s="22"/>
      <c r="C23" s="33"/>
      <c r="D23" s="22"/>
      <c r="E23" s="22"/>
      <c r="F23" s="22"/>
      <c r="G23" s="22"/>
      <c r="H23" s="22"/>
      <c r="I23" s="22"/>
      <c r="J23" s="33"/>
      <c r="N23" s="73"/>
      <c r="O23" s="73"/>
      <c r="P23" s="73"/>
      <c r="Q23" s="201" t="s">
        <v>100</v>
      </c>
      <c r="R23" s="178"/>
      <c r="S23" s="211">
        <f>N22-S22</f>
        <v>0</v>
      </c>
      <c r="T23" s="180"/>
      <c r="U23" s="181"/>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5" t="s">
        <v>101</v>
      </c>
      <c r="B25" s="196"/>
      <c r="C25" s="196"/>
      <c r="D25" s="196"/>
      <c r="E25" s="196"/>
      <c r="F25" s="196"/>
      <c r="G25" s="196"/>
      <c r="H25" s="196"/>
      <c r="I25" s="196"/>
      <c r="J25" s="196"/>
      <c r="K25" s="197"/>
      <c r="L25" s="208" t="s">
        <v>102</v>
      </c>
      <c r="M25" s="209"/>
      <c r="N25" s="209"/>
      <c r="O25" s="209"/>
      <c r="P25" s="209"/>
      <c r="Q25" s="209"/>
      <c r="R25" s="209"/>
      <c r="S25" s="209"/>
      <c r="T25" s="209"/>
      <c r="U25" s="210"/>
      <c r="AJ25"/>
    </row>
    <row r="26" spans="1:36" ht="30" customHeight="1">
      <c r="A26" s="262"/>
      <c r="B26" s="263"/>
      <c r="C26" s="263"/>
      <c r="D26" s="263"/>
      <c r="E26" s="263"/>
      <c r="F26" s="263"/>
      <c r="G26" s="263"/>
      <c r="H26" s="263"/>
      <c r="I26" s="263"/>
      <c r="J26" s="263"/>
      <c r="K26" s="264"/>
      <c r="L26" s="253"/>
      <c r="M26" s="254"/>
      <c r="N26" s="254"/>
      <c r="O26" s="254"/>
      <c r="P26" s="254"/>
      <c r="Q26" s="254"/>
      <c r="R26" s="254"/>
      <c r="S26" s="254"/>
      <c r="T26" s="254"/>
      <c r="U26" s="255"/>
    </row>
    <row r="27" spans="1:36" ht="30" customHeight="1">
      <c r="A27" s="262"/>
      <c r="B27" s="263"/>
      <c r="C27" s="263"/>
      <c r="D27" s="263"/>
      <c r="E27" s="263"/>
      <c r="F27" s="263"/>
      <c r="G27" s="263"/>
      <c r="H27" s="263"/>
      <c r="I27" s="263"/>
      <c r="J27" s="263"/>
      <c r="K27" s="264"/>
      <c r="L27" s="256"/>
      <c r="M27" s="257"/>
      <c r="N27" s="257"/>
      <c r="O27" s="257"/>
      <c r="P27" s="257"/>
      <c r="Q27" s="257"/>
      <c r="R27" s="257"/>
      <c r="S27" s="257"/>
      <c r="T27" s="257"/>
      <c r="U27" s="258"/>
    </row>
    <row r="28" spans="1:36" ht="30" customHeight="1">
      <c r="A28" s="262"/>
      <c r="B28" s="263"/>
      <c r="C28" s="263"/>
      <c r="D28" s="263"/>
      <c r="E28" s="263"/>
      <c r="F28" s="263"/>
      <c r="G28" s="263"/>
      <c r="H28" s="263"/>
      <c r="I28" s="263"/>
      <c r="J28" s="263"/>
      <c r="K28" s="264"/>
      <c r="L28" s="256"/>
      <c r="M28" s="257"/>
      <c r="N28" s="257"/>
      <c r="O28" s="257"/>
      <c r="P28" s="257"/>
      <c r="Q28" s="257"/>
      <c r="R28" s="257"/>
      <c r="S28" s="257"/>
      <c r="T28" s="257"/>
      <c r="U28" s="258"/>
    </row>
    <row r="29" spans="1:36" ht="30" customHeight="1">
      <c r="A29" s="262"/>
      <c r="B29" s="263"/>
      <c r="C29" s="263"/>
      <c r="D29" s="263"/>
      <c r="E29" s="263"/>
      <c r="F29" s="263"/>
      <c r="G29" s="263"/>
      <c r="H29" s="263"/>
      <c r="I29" s="263"/>
      <c r="J29" s="263"/>
      <c r="K29" s="264"/>
      <c r="L29" s="256"/>
      <c r="M29" s="257"/>
      <c r="N29" s="257"/>
      <c r="O29" s="257"/>
      <c r="P29" s="257"/>
      <c r="Q29" s="257"/>
      <c r="R29" s="257"/>
      <c r="S29" s="257"/>
      <c r="T29" s="257"/>
      <c r="U29" s="258"/>
    </row>
    <row r="30" spans="1:36" ht="30" customHeight="1">
      <c r="A30" s="262"/>
      <c r="B30" s="263"/>
      <c r="C30" s="263"/>
      <c r="D30" s="263"/>
      <c r="E30" s="263"/>
      <c r="F30" s="263"/>
      <c r="G30" s="263"/>
      <c r="H30" s="263"/>
      <c r="I30" s="263"/>
      <c r="J30" s="263"/>
      <c r="K30" s="264"/>
      <c r="L30" s="256"/>
      <c r="M30" s="257"/>
      <c r="N30" s="257"/>
      <c r="O30" s="257"/>
      <c r="P30" s="257"/>
      <c r="Q30" s="257"/>
      <c r="R30" s="257"/>
      <c r="S30" s="257"/>
      <c r="T30" s="257"/>
      <c r="U30" s="258"/>
    </row>
    <row r="31" spans="1:36" ht="30" customHeight="1">
      <c r="A31" s="262"/>
      <c r="B31" s="263"/>
      <c r="C31" s="263"/>
      <c r="D31" s="263"/>
      <c r="E31" s="263"/>
      <c r="F31" s="263"/>
      <c r="G31" s="263"/>
      <c r="H31" s="263"/>
      <c r="I31" s="263"/>
      <c r="J31" s="263"/>
      <c r="K31" s="264"/>
      <c r="L31" s="256"/>
      <c r="M31" s="257"/>
      <c r="N31" s="257"/>
      <c r="O31" s="257"/>
      <c r="P31" s="257"/>
      <c r="Q31" s="257"/>
      <c r="R31" s="257"/>
      <c r="S31" s="257"/>
      <c r="T31" s="257"/>
      <c r="U31" s="258"/>
    </row>
    <row r="32" spans="1:36" ht="30" customHeight="1">
      <c r="A32" s="262"/>
      <c r="B32" s="263"/>
      <c r="C32" s="263"/>
      <c r="D32" s="263"/>
      <c r="E32" s="263"/>
      <c r="F32" s="263"/>
      <c r="G32" s="263"/>
      <c r="H32" s="263"/>
      <c r="I32" s="263"/>
      <c r="J32" s="263"/>
      <c r="K32" s="264"/>
      <c r="L32" s="256"/>
      <c r="M32" s="257"/>
      <c r="N32" s="257"/>
      <c r="O32" s="257"/>
      <c r="P32" s="257"/>
      <c r="Q32" s="257"/>
      <c r="R32" s="257"/>
      <c r="S32" s="257"/>
      <c r="T32" s="257"/>
      <c r="U32" s="258"/>
    </row>
    <row r="33" spans="1:21" ht="30" customHeight="1">
      <c r="A33" s="262"/>
      <c r="B33" s="263"/>
      <c r="C33" s="263"/>
      <c r="D33" s="263"/>
      <c r="E33" s="263"/>
      <c r="F33" s="263"/>
      <c r="G33" s="263"/>
      <c r="H33" s="263"/>
      <c r="I33" s="263"/>
      <c r="J33" s="263"/>
      <c r="K33" s="264"/>
      <c r="L33" s="256"/>
      <c r="M33" s="257"/>
      <c r="N33" s="257"/>
      <c r="O33" s="257"/>
      <c r="P33" s="257"/>
      <c r="Q33" s="257"/>
      <c r="R33" s="257"/>
      <c r="S33" s="257"/>
      <c r="T33" s="257"/>
      <c r="U33" s="258"/>
    </row>
    <row r="34" spans="1:21" ht="30" customHeight="1">
      <c r="A34" s="262"/>
      <c r="B34" s="263"/>
      <c r="C34" s="263"/>
      <c r="D34" s="263"/>
      <c r="E34" s="263"/>
      <c r="F34" s="263"/>
      <c r="G34" s="263"/>
      <c r="H34" s="263"/>
      <c r="I34" s="263"/>
      <c r="J34" s="263"/>
      <c r="K34" s="264"/>
      <c r="L34" s="256"/>
      <c r="M34" s="257"/>
      <c r="N34" s="257"/>
      <c r="O34" s="257"/>
      <c r="P34" s="257"/>
      <c r="Q34" s="257"/>
      <c r="R34" s="257"/>
      <c r="S34" s="257"/>
      <c r="T34" s="257"/>
      <c r="U34" s="258"/>
    </row>
    <row r="35" spans="1:21" ht="30" customHeight="1">
      <c r="A35" s="262"/>
      <c r="B35" s="263"/>
      <c r="C35" s="263"/>
      <c r="D35" s="263"/>
      <c r="E35" s="263"/>
      <c r="F35" s="263"/>
      <c r="G35" s="263"/>
      <c r="H35" s="263"/>
      <c r="I35" s="263"/>
      <c r="J35" s="263"/>
      <c r="K35" s="264"/>
      <c r="L35" s="256"/>
      <c r="M35" s="257"/>
      <c r="N35" s="257"/>
      <c r="O35" s="257"/>
      <c r="P35" s="257"/>
      <c r="Q35" s="257"/>
      <c r="R35" s="257"/>
      <c r="S35" s="257"/>
      <c r="T35" s="257"/>
      <c r="U35" s="258"/>
    </row>
    <row r="36" spans="1:21" ht="30" customHeight="1">
      <c r="A36" s="262"/>
      <c r="B36" s="263"/>
      <c r="C36" s="263"/>
      <c r="D36" s="263"/>
      <c r="E36" s="263"/>
      <c r="F36" s="263"/>
      <c r="G36" s="263"/>
      <c r="H36" s="263"/>
      <c r="I36" s="263"/>
      <c r="J36" s="263"/>
      <c r="K36" s="264"/>
      <c r="L36" s="256"/>
      <c r="M36" s="257"/>
      <c r="N36" s="257"/>
      <c r="O36" s="257"/>
      <c r="P36" s="257"/>
      <c r="Q36" s="257"/>
      <c r="R36" s="257"/>
      <c r="S36" s="257"/>
      <c r="T36" s="257"/>
      <c r="U36" s="258"/>
    </row>
    <row r="37" spans="1:21" ht="30" customHeight="1">
      <c r="A37" s="262"/>
      <c r="B37" s="263"/>
      <c r="C37" s="263"/>
      <c r="D37" s="263"/>
      <c r="E37" s="263"/>
      <c r="F37" s="263"/>
      <c r="G37" s="263"/>
      <c r="H37" s="263"/>
      <c r="I37" s="263"/>
      <c r="J37" s="263"/>
      <c r="K37" s="264"/>
      <c r="L37" s="256"/>
      <c r="M37" s="257"/>
      <c r="N37" s="257"/>
      <c r="O37" s="257"/>
      <c r="P37" s="257"/>
      <c r="Q37" s="257"/>
      <c r="R37" s="257"/>
      <c r="S37" s="257"/>
      <c r="T37" s="257"/>
      <c r="U37" s="258"/>
    </row>
    <row r="38" spans="1:21" ht="30" customHeight="1">
      <c r="A38" s="262"/>
      <c r="B38" s="263"/>
      <c r="C38" s="263"/>
      <c r="D38" s="263"/>
      <c r="E38" s="263"/>
      <c r="F38" s="263"/>
      <c r="G38" s="263"/>
      <c r="H38" s="263"/>
      <c r="I38" s="263"/>
      <c r="J38" s="263"/>
      <c r="K38" s="264"/>
      <c r="L38" s="256"/>
      <c r="M38" s="257"/>
      <c r="N38" s="257"/>
      <c r="O38" s="257"/>
      <c r="P38" s="257"/>
      <c r="Q38" s="257"/>
      <c r="R38" s="257"/>
      <c r="S38" s="257"/>
      <c r="T38" s="257"/>
      <c r="U38" s="258"/>
    </row>
    <row r="39" spans="1:21" ht="30" customHeight="1">
      <c r="A39" s="262"/>
      <c r="B39" s="263"/>
      <c r="C39" s="263"/>
      <c r="D39" s="263"/>
      <c r="E39" s="263"/>
      <c r="F39" s="263"/>
      <c r="G39" s="263"/>
      <c r="H39" s="263"/>
      <c r="I39" s="263"/>
      <c r="J39" s="263"/>
      <c r="K39" s="264"/>
      <c r="L39" s="256"/>
      <c r="M39" s="257"/>
      <c r="N39" s="257"/>
      <c r="O39" s="257"/>
      <c r="P39" s="257"/>
      <c r="Q39" s="257"/>
      <c r="R39" s="257"/>
      <c r="S39" s="257"/>
      <c r="T39" s="257"/>
      <c r="U39" s="258"/>
    </row>
    <row r="40" spans="1:21" ht="30" customHeight="1">
      <c r="A40" s="262"/>
      <c r="B40" s="263"/>
      <c r="C40" s="263"/>
      <c r="D40" s="263"/>
      <c r="E40" s="263"/>
      <c r="F40" s="263"/>
      <c r="G40" s="263"/>
      <c r="H40" s="263"/>
      <c r="I40" s="263"/>
      <c r="J40" s="263"/>
      <c r="K40" s="264"/>
      <c r="L40" s="256"/>
      <c r="M40" s="257"/>
      <c r="N40" s="257"/>
      <c r="O40" s="257"/>
      <c r="P40" s="257"/>
      <c r="Q40" s="257"/>
      <c r="R40" s="257"/>
      <c r="S40" s="257"/>
      <c r="T40" s="257"/>
      <c r="U40" s="258"/>
    </row>
    <row r="41" spans="1:21" ht="30" customHeight="1">
      <c r="A41" s="262"/>
      <c r="B41" s="263"/>
      <c r="C41" s="263"/>
      <c r="D41" s="263"/>
      <c r="E41" s="263"/>
      <c r="F41" s="263"/>
      <c r="G41" s="263"/>
      <c r="H41" s="263"/>
      <c r="I41" s="263"/>
      <c r="J41" s="263"/>
      <c r="K41" s="264"/>
      <c r="L41" s="256"/>
      <c r="M41" s="257"/>
      <c r="N41" s="257"/>
      <c r="O41" s="257"/>
      <c r="P41" s="257"/>
      <c r="Q41" s="257"/>
      <c r="R41" s="257"/>
      <c r="S41" s="257"/>
      <c r="T41" s="257"/>
      <c r="U41" s="258"/>
    </row>
    <row r="42" spans="1:21" ht="30" customHeight="1">
      <c r="A42" s="262"/>
      <c r="B42" s="263"/>
      <c r="C42" s="263"/>
      <c r="D42" s="263"/>
      <c r="E42" s="263"/>
      <c r="F42" s="263"/>
      <c r="G42" s="263"/>
      <c r="H42" s="263"/>
      <c r="I42" s="263"/>
      <c r="J42" s="263"/>
      <c r="K42" s="264"/>
      <c r="L42" s="256"/>
      <c r="M42" s="257"/>
      <c r="N42" s="257"/>
      <c r="O42" s="257"/>
      <c r="P42" s="257"/>
      <c r="Q42" s="257"/>
      <c r="R42" s="257"/>
      <c r="S42" s="257"/>
      <c r="T42" s="257"/>
      <c r="U42" s="258"/>
    </row>
    <row r="43" spans="1:21" ht="30" customHeight="1">
      <c r="A43" s="262"/>
      <c r="B43" s="263"/>
      <c r="C43" s="263"/>
      <c r="D43" s="263"/>
      <c r="E43" s="263"/>
      <c r="F43" s="263"/>
      <c r="G43" s="263"/>
      <c r="H43" s="263"/>
      <c r="I43" s="263"/>
      <c r="J43" s="263"/>
      <c r="K43" s="264"/>
      <c r="L43" s="256"/>
      <c r="M43" s="257"/>
      <c r="N43" s="257"/>
      <c r="O43" s="257"/>
      <c r="P43" s="257"/>
      <c r="Q43" s="257"/>
      <c r="R43" s="257"/>
      <c r="S43" s="257"/>
      <c r="T43" s="257"/>
      <c r="U43" s="258"/>
    </row>
    <row r="44" spans="1:21" ht="30" customHeight="1">
      <c r="A44" s="262"/>
      <c r="B44" s="263"/>
      <c r="C44" s="263"/>
      <c r="D44" s="263"/>
      <c r="E44" s="263"/>
      <c r="F44" s="263"/>
      <c r="G44" s="263"/>
      <c r="H44" s="263"/>
      <c r="I44" s="263"/>
      <c r="J44" s="263"/>
      <c r="K44" s="264"/>
      <c r="L44" s="256"/>
      <c r="M44" s="257"/>
      <c r="N44" s="257"/>
      <c r="O44" s="257"/>
      <c r="P44" s="257"/>
      <c r="Q44" s="257"/>
      <c r="R44" s="257"/>
      <c r="S44" s="257"/>
      <c r="T44" s="257"/>
      <c r="U44" s="258"/>
    </row>
    <row r="45" spans="1:21" ht="30" customHeight="1">
      <c r="A45" s="262"/>
      <c r="B45" s="263"/>
      <c r="C45" s="263"/>
      <c r="D45" s="263"/>
      <c r="E45" s="263"/>
      <c r="F45" s="263"/>
      <c r="G45" s="263"/>
      <c r="H45" s="263"/>
      <c r="I45" s="263"/>
      <c r="J45" s="263"/>
      <c r="K45" s="264"/>
      <c r="L45" s="256"/>
      <c r="M45" s="257"/>
      <c r="N45" s="257"/>
      <c r="O45" s="257"/>
      <c r="P45" s="257"/>
      <c r="Q45" s="257"/>
      <c r="R45" s="257"/>
      <c r="S45" s="257"/>
      <c r="T45" s="257"/>
      <c r="U45" s="258"/>
    </row>
    <row r="46" spans="1:21" ht="30" customHeight="1">
      <c r="A46" s="262"/>
      <c r="B46" s="263"/>
      <c r="C46" s="263"/>
      <c r="D46" s="263"/>
      <c r="E46" s="263"/>
      <c r="F46" s="263"/>
      <c r="G46" s="263"/>
      <c r="H46" s="263"/>
      <c r="I46" s="263"/>
      <c r="J46" s="263"/>
      <c r="K46" s="264"/>
      <c r="L46" s="256"/>
      <c r="M46" s="257"/>
      <c r="N46" s="257"/>
      <c r="O46" s="257"/>
      <c r="P46" s="257"/>
      <c r="Q46" s="257"/>
      <c r="R46" s="257"/>
      <c r="S46" s="257"/>
      <c r="T46" s="257"/>
      <c r="U46" s="258"/>
    </row>
    <row r="47" spans="1:21" ht="30" customHeight="1">
      <c r="A47" s="262"/>
      <c r="B47" s="263"/>
      <c r="C47" s="263"/>
      <c r="D47" s="263"/>
      <c r="E47" s="263"/>
      <c r="F47" s="263"/>
      <c r="G47" s="263"/>
      <c r="H47" s="263"/>
      <c r="I47" s="263"/>
      <c r="J47" s="263"/>
      <c r="K47" s="264"/>
      <c r="L47" s="256"/>
      <c r="M47" s="257"/>
      <c r="N47" s="257"/>
      <c r="O47" s="257"/>
      <c r="P47" s="257"/>
      <c r="Q47" s="257"/>
      <c r="R47" s="257"/>
      <c r="S47" s="257"/>
      <c r="T47" s="257"/>
      <c r="U47" s="258"/>
    </row>
    <row r="48" spans="1:21" ht="30" customHeight="1">
      <c r="A48" s="262"/>
      <c r="B48" s="263"/>
      <c r="C48" s="263"/>
      <c r="D48" s="263"/>
      <c r="E48" s="263"/>
      <c r="F48" s="263"/>
      <c r="G48" s="263"/>
      <c r="H48" s="263"/>
      <c r="I48" s="263"/>
      <c r="J48" s="263"/>
      <c r="K48" s="264"/>
      <c r="L48" s="259"/>
      <c r="M48" s="260"/>
      <c r="N48" s="260"/>
      <c r="O48" s="260"/>
      <c r="P48" s="260"/>
      <c r="Q48" s="260"/>
      <c r="R48" s="260"/>
      <c r="S48" s="260"/>
      <c r="T48" s="260"/>
      <c r="U48" s="261"/>
    </row>
    <row r="49" spans="1:12" ht="15.75">
      <c r="A49" s="194" t="s">
        <v>103</v>
      </c>
      <c r="B49" s="194"/>
      <c r="C49" s="194"/>
      <c r="D49" s="194"/>
      <c r="E49" s="194"/>
      <c r="F49" s="194"/>
      <c r="G49" s="194"/>
      <c r="H49" s="194"/>
      <c r="I49" s="194"/>
      <c r="J49" s="194"/>
      <c r="K49" s="194"/>
      <c r="L49" s="100"/>
    </row>
  </sheetData>
  <sheetProtection sheet="1" selectLockedCells="1"/>
  <protectedRanges>
    <protectedRange sqref="A8:B19 D8:L19 I5 K5 N8:N19 A26 L26" name="範囲1"/>
  </protectedRanges>
  <mergeCells count="26">
    <mergeCell ref="A1:F1"/>
    <mergeCell ref="N1:U1"/>
    <mergeCell ref="A2:U2"/>
    <mergeCell ref="L3:P3"/>
    <mergeCell ref="Q3:U3"/>
    <mergeCell ref="S22:U22"/>
    <mergeCell ref="B4:D4"/>
    <mergeCell ref="M4:P4"/>
    <mergeCell ref="R4:U4"/>
    <mergeCell ref="B5:D5"/>
    <mergeCell ref="M5:N5"/>
    <mergeCell ref="O5:P5"/>
    <mergeCell ref="R5:S5"/>
    <mergeCell ref="T5:U5"/>
    <mergeCell ref="A20:H20"/>
    <mergeCell ref="A21:K21"/>
    <mergeCell ref="L22:M22"/>
    <mergeCell ref="N22:P22"/>
    <mergeCell ref="Q22:R22"/>
    <mergeCell ref="A49:K49"/>
    <mergeCell ref="Q23:R23"/>
    <mergeCell ref="S23:U23"/>
    <mergeCell ref="A25:K25"/>
    <mergeCell ref="L25:U25"/>
    <mergeCell ref="A26:K48"/>
    <mergeCell ref="L26:U48"/>
  </mergeCells>
  <phoneticPr fontId="5"/>
  <conditionalFormatting sqref="A8:B19 N8:N19">
    <cfRule type="containsBlanks" dxfId="11" priority="3">
      <formula>LEN(TRIM(A8))=0</formula>
    </cfRule>
  </conditionalFormatting>
  <conditionalFormatting sqref="D8:L19">
    <cfRule type="containsBlanks" dxfId="10" priority="1">
      <formula>LEN(TRIM(D8))=0</formula>
    </cfRule>
  </conditionalFormatting>
  <conditionalFormatting sqref="I5 K5">
    <cfRule type="containsBlanks" dxfId="9" priority="2">
      <formula>LEN(TRIM(I5))=0</formula>
    </cfRule>
  </conditionalFormatting>
  <dataValidations count="2">
    <dataValidation type="list" allowBlank="1" showInputMessage="1" showErrorMessage="1" sqref="I5 K5" xr:uid="{BCB125D0-50FC-4F79-B04E-10CCE1AC109C}">
      <formula1>"あり,なし"</formula1>
    </dataValidation>
    <dataValidation type="list" allowBlank="1" showInputMessage="1" showErrorMessage="1" sqref="K8:K19" xr:uid="{E26CEADC-C9E8-4712-ADBB-FF99841AEABE}">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DFB8C7B-0FE1-4023-A838-8D195AFE5990}">
          <x14:formula1>
            <xm:f>'(参考)宿泊費等'!$H$2:$BB$2</xm:f>
          </x14:formula1>
          <xm:sqref>I8:I19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05CF-A9FE-4992-9A8F-CEE7303F64C5}">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20" t="s">
        <v>0</v>
      </c>
      <c r="B1" s="220"/>
      <c r="C1" s="220"/>
      <c r="D1" s="220"/>
      <c r="E1" s="220"/>
      <c r="F1" s="220"/>
      <c r="G1" s="2"/>
      <c r="H1" s="2"/>
      <c r="I1" s="2"/>
      <c r="J1" s="2"/>
      <c r="K1" s="2"/>
      <c r="L1" s="2"/>
      <c r="M1" s="2"/>
      <c r="N1" s="225" t="str">
        <f>'報告書(車)'!U5&amp;"　"&amp;'報告書(車)'!U6</f>
        <v>　</v>
      </c>
      <c r="O1" s="225"/>
      <c r="P1" s="225"/>
      <c r="Q1" s="225"/>
      <c r="R1" s="225"/>
      <c r="S1" s="225"/>
      <c r="T1" s="225"/>
      <c r="U1" s="225"/>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2">
        <f>'報告書(車)'!$Z$17</f>
        <v>0</v>
      </c>
      <c r="C4" s="212"/>
      <c r="D4" s="212"/>
      <c r="E4" s="22"/>
      <c r="L4" s="132" t="s">
        <v>59</v>
      </c>
      <c r="M4" s="265">
        <f>J20*18</f>
        <v>0</v>
      </c>
      <c r="N4" s="266"/>
      <c r="O4" s="266"/>
      <c r="P4" s="266"/>
      <c r="Q4" s="34" t="s">
        <v>59</v>
      </c>
      <c r="R4" s="182">
        <f>M4</f>
        <v>0</v>
      </c>
      <c r="S4" s="183"/>
      <c r="T4" s="183"/>
      <c r="U4" s="184"/>
    </row>
    <row r="5" spans="1:39" ht="30" customHeight="1" thickBot="1">
      <c r="A5" s="32" t="s">
        <v>60</v>
      </c>
      <c r="B5" s="212">
        <f>'報告書(車)'!$O$17</f>
        <v>0</v>
      </c>
      <c r="C5" s="212"/>
      <c r="D5" s="212"/>
      <c r="E5" s="22"/>
      <c r="F5" s="22"/>
      <c r="G5" s="22"/>
      <c r="H5" s="126" t="s">
        <v>61</v>
      </c>
      <c r="I5" s="127"/>
      <c r="J5" s="128" t="s">
        <v>63</v>
      </c>
      <c r="K5" s="129"/>
      <c r="L5" s="99" t="s">
        <v>64</v>
      </c>
      <c r="M5" s="185" t="s">
        <v>65</v>
      </c>
      <c r="N5" s="186"/>
      <c r="O5" s="187" t="s">
        <v>66</v>
      </c>
      <c r="P5" s="213"/>
      <c r="Q5" s="101" t="s">
        <v>64</v>
      </c>
      <c r="R5" s="185" t="s">
        <v>65</v>
      </c>
      <c r="S5" s="186"/>
      <c r="T5" s="187" t="s">
        <v>66</v>
      </c>
      <c r="U5" s="188"/>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IF(I9="","",1)</f>
        <v/>
      </c>
      <c r="N9" s="95"/>
      <c r="O9" s="108" t="str">
        <f t="shared" ref="O9:O19" si="0">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Q19" si="1">L9</f>
        <v>0</v>
      </c>
      <c r="R9" s="58" t="str">
        <f t="shared" ref="R9:R19" si="2">M9</f>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3">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ref="M10:M19" si="4">IF(I10="","",1)</f>
        <v/>
      </c>
      <c r="N10" s="95"/>
      <c r="O10" s="108" t="str">
        <f t="shared" si="0"/>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1"/>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3"/>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4"/>
        <v/>
      </c>
      <c r="N11" s="95"/>
      <c r="O11" s="108" t="str">
        <f t="shared" si="0"/>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1"/>
        <v>0</v>
      </c>
      <c r="R11" s="58" t="str">
        <f t="shared" si="2"/>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3"/>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4"/>
        <v/>
      </c>
      <c r="N12" s="95"/>
      <c r="O12" s="108" t="str">
        <f t="shared" si="0"/>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1"/>
        <v>0</v>
      </c>
      <c r="R12" s="58" t="str">
        <f t="shared" si="2"/>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3"/>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4"/>
        <v/>
      </c>
      <c r="N13" s="95"/>
      <c r="O13" s="108" t="str">
        <f t="shared" si="0"/>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1"/>
        <v>0</v>
      </c>
      <c r="R13" s="58" t="str">
        <f t="shared" si="2"/>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3"/>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 t="shared" si="4"/>
        <v/>
      </c>
      <c r="N14" s="95"/>
      <c r="O14" s="108" t="str">
        <f t="shared" si="0"/>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1"/>
        <v>0</v>
      </c>
      <c r="R14" s="58" t="str">
        <f t="shared" si="2"/>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3"/>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4"/>
        <v/>
      </c>
      <c r="N15" s="95"/>
      <c r="O15" s="108" t="str">
        <f t="shared" si="0"/>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1"/>
        <v>0</v>
      </c>
      <c r="R15" s="58" t="str">
        <f t="shared" si="2"/>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3"/>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4"/>
        <v/>
      </c>
      <c r="N16" s="95"/>
      <c r="O16" s="108" t="str">
        <f t="shared" si="0"/>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1"/>
        <v>0</v>
      </c>
      <c r="R16" s="58" t="str">
        <f t="shared" si="2"/>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3"/>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4"/>
        <v/>
      </c>
      <c r="N17" s="95"/>
      <c r="O17" s="108" t="str">
        <f t="shared" si="0"/>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1"/>
        <v>0</v>
      </c>
      <c r="R17" s="58" t="str">
        <f t="shared" si="2"/>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3"/>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4"/>
        <v/>
      </c>
      <c r="N18" s="95"/>
      <c r="O18" s="108" t="str">
        <f t="shared" si="0"/>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1"/>
        <v>0</v>
      </c>
      <c r="R18" s="58" t="str">
        <f t="shared" si="2"/>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3"/>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4"/>
        <v/>
      </c>
      <c r="N19" s="112"/>
      <c r="O19" s="108" t="str">
        <f t="shared" si="0"/>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1"/>
        <v>0</v>
      </c>
      <c r="R19" s="58" t="str">
        <f t="shared" si="2"/>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3"/>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4" t="s">
        <v>96</v>
      </c>
      <c r="B20" s="215"/>
      <c r="C20" s="215"/>
      <c r="D20" s="215"/>
      <c r="E20" s="215"/>
      <c r="F20" s="215"/>
      <c r="G20" s="215"/>
      <c r="H20" s="216"/>
      <c r="I20" s="98"/>
      <c r="J20" s="69">
        <f>TRUNC(SUM(J8:J19),-0.1)</f>
        <v>0</v>
      </c>
      <c r="K20" s="119"/>
      <c r="L20" s="105">
        <f t="shared" ref="L20:P20" si="5">SUM(L8:L19)</f>
        <v>0</v>
      </c>
      <c r="M20" s="105"/>
      <c r="N20" s="104">
        <f t="shared" si="5"/>
        <v>0</v>
      </c>
      <c r="O20" s="106"/>
      <c r="P20" s="106">
        <f t="shared" si="5"/>
        <v>0</v>
      </c>
      <c r="Q20" s="136">
        <f>SUM(Q8:Q19)</f>
        <v>0</v>
      </c>
      <c r="R20" s="70"/>
      <c r="S20" s="105">
        <f>SUM(S8:S19)</f>
        <v>0</v>
      </c>
      <c r="T20" s="105"/>
      <c r="U20" s="71">
        <f>SUM(U8:U19)</f>
        <v>0</v>
      </c>
    </row>
    <row r="21" spans="1:36" ht="16.5" thickBot="1">
      <c r="A21" s="217" t="s">
        <v>97</v>
      </c>
      <c r="B21" s="217"/>
      <c r="C21" s="217"/>
      <c r="D21" s="217"/>
      <c r="E21" s="217"/>
      <c r="F21" s="217"/>
      <c r="G21" s="217"/>
      <c r="H21" s="217"/>
      <c r="I21" s="217"/>
      <c r="J21" s="217"/>
      <c r="K21" s="217"/>
      <c r="L21" s="113"/>
      <c r="M21" s="72"/>
      <c r="N21" s="72"/>
      <c r="O21" s="72"/>
      <c r="P21" s="72"/>
      <c r="Q21" s="72"/>
      <c r="R21" s="72"/>
      <c r="S21" s="72"/>
      <c r="T21" s="72"/>
      <c r="U21" s="72"/>
    </row>
    <row r="22" spans="1:36" ht="30" customHeight="1" thickBot="1">
      <c r="A22" s="22"/>
      <c r="B22" s="22"/>
      <c r="C22" s="33"/>
      <c r="D22" s="22"/>
      <c r="E22" s="22"/>
      <c r="F22" s="22"/>
      <c r="G22" s="22"/>
      <c r="K22" s="137"/>
      <c r="L22" s="192" t="s">
        <v>98</v>
      </c>
      <c r="M22" s="193"/>
      <c r="N22" s="189">
        <f>SUM(M4,L20,N20,P20)</f>
        <v>0</v>
      </c>
      <c r="O22" s="190"/>
      <c r="P22" s="191"/>
      <c r="Q22" s="178" t="s">
        <v>99</v>
      </c>
      <c r="R22" s="178"/>
      <c r="S22" s="179">
        <f>SUM(R4,Q20,S20,U20)</f>
        <v>0</v>
      </c>
      <c r="T22" s="180"/>
      <c r="U22" s="181"/>
    </row>
    <row r="23" spans="1:36" ht="30" customHeight="1" thickBot="1">
      <c r="A23" s="22"/>
      <c r="B23" s="22"/>
      <c r="C23" s="33"/>
      <c r="D23" s="22"/>
      <c r="E23" s="22"/>
      <c r="F23" s="22"/>
      <c r="G23" s="22"/>
      <c r="H23" s="22"/>
      <c r="I23" s="22"/>
      <c r="J23" s="33"/>
      <c r="N23" s="73"/>
      <c r="O23" s="73"/>
      <c r="P23" s="73"/>
      <c r="Q23" s="201" t="s">
        <v>100</v>
      </c>
      <c r="R23" s="178"/>
      <c r="S23" s="211">
        <f>N22-S22</f>
        <v>0</v>
      </c>
      <c r="T23" s="180"/>
      <c r="U23" s="181"/>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5" t="s">
        <v>101</v>
      </c>
      <c r="B25" s="196"/>
      <c r="C25" s="196"/>
      <c r="D25" s="196"/>
      <c r="E25" s="196"/>
      <c r="F25" s="196"/>
      <c r="G25" s="196"/>
      <c r="H25" s="196"/>
      <c r="I25" s="196"/>
      <c r="J25" s="196"/>
      <c r="K25" s="197"/>
      <c r="L25" s="208" t="s">
        <v>102</v>
      </c>
      <c r="M25" s="209"/>
      <c r="N25" s="209"/>
      <c r="O25" s="209"/>
      <c r="P25" s="209"/>
      <c r="Q25" s="209"/>
      <c r="R25" s="209"/>
      <c r="S25" s="209"/>
      <c r="T25" s="209"/>
      <c r="U25" s="210"/>
      <c r="AJ25"/>
    </row>
    <row r="26" spans="1:36" ht="30" customHeight="1">
      <c r="A26" s="262"/>
      <c r="B26" s="263"/>
      <c r="C26" s="263"/>
      <c r="D26" s="263"/>
      <c r="E26" s="263"/>
      <c r="F26" s="263"/>
      <c r="G26" s="263"/>
      <c r="H26" s="263"/>
      <c r="I26" s="263"/>
      <c r="J26" s="263"/>
      <c r="K26" s="264"/>
      <c r="L26" s="253"/>
      <c r="M26" s="254"/>
      <c r="N26" s="254"/>
      <c r="O26" s="254"/>
      <c r="P26" s="254"/>
      <c r="Q26" s="254"/>
      <c r="R26" s="254"/>
      <c r="S26" s="254"/>
      <c r="T26" s="254"/>
      <c r="U26" s="255"/>
    </row>
    <row r="27" spans="1:36" ht="30" customHeight="1">
      <c r="A27" s="262"/>
      <c r="B27" s="263"/>
      <c r="C27" s="263"/>
      <c r="D27" s="263"/>
      <c r="E27" s="263"/>
      <c r="F27" s="263"/>
      <c r="G27" s="263"/>
      <c r="H27" s="263"/>
      <c r="I27" s="263"/>
      <c r="J27" s="263"/>
      <c r="K27" s="264"/>
      <c r="L27" s="256"/>
      <c r="M27" s="257"/>
      <c r="N27" s="257"/>
      <c r="O27" s="257"/>
      <c r="P27" s="257"/>
      <c r="Q27" s="257"/>
      <c r="R27" s="257"/>
      <c r="S27" s="257"/>
      <c r="T27" s="257"/>
      <c r="U27" s="258"/>
    </row>
    <row r="28" spans="1:36" ht="30" customHeight="1">
      <c r="A28" s="262"/>
      <c r="B28" s="263"/>
      <c r="C28" s="263"/>
      <c r="D28" s="263"/>
      <c r="E28" s="263"/>
      <c r="F28" s="263"/>
      <c r="G28" s="263"/>
      <c r="H28" s="263"/>
      <c r="I28" s="263"/>
      <c r="J28" s="263"/>
      <c r="K28" s="264"/>
      <c r="L28" s="256"/>
      <c r="M28" s="257"/>
      <c r="N28" s="257"/>
      <c r="O28" s="257"/>
      <c r="P28" s="257"/>
      <c r="Q28" s="257"/>
      <c r="R28" s="257"/>
      <c r="S28" s="257"/>
      <c r="T28" s="257"/>
      <c r="U28" s="258"/>
    </row>
    <row r="29" spans="1:36" ht="30" customHeight="1">
      <c r="A29" s="262"/>
      <c r="B29" s="263"/>
      <c r="C29" s="263"/>
      <c r="D29" s="263"/>
      <c r="E29" s="263"/>
      <c r="F29" s="263"/>
      <c r="G29" s="263"/>
      <c r="H29" s="263"/>
      <c r="I29" s="263"/>
      <c r="J29" s="263"/>
      <c r="K29" s="264"/>
      <c r="L29" s="256"/>
      <c r="M29" s="257"/>
      <c r="N29" s="257"/>
      <c r="O29" s="257"/>
      <c r="P29" s="257"/>
      <c r="Q29" s="257"/>
      <c r="R29" s="257"/>
      <c r="S29" s="257"/>
      <c r="T29" s="257"/>
      <c r="U29" s="258"/>
    </row>
    <row r="30" spans="1:36" ht="30" customHeight="1">
      <c r="A30" s="262"/>
      <c r="B30" s="263"/>
      <c r="C30" s="263"/>
      <c r="D30" s="263"/>
      <c r="E30" s="263"/>
      <c r="F30" s="263"/>
      <c r="G30" s="263"/>
      <c r="H30" s="263"/>
      <c r="I30" s="263"/>
      <c r="J30" s="263"/>
      <c r="K30" s="264"/>
      <c r="L30" s="256"/>
      <c r="M30" s="257"/>
      <c r="N30" s="257"/>
      <c r="O30" s="257"/>
      <c r="P30" s="257"/>
      <c r="Q30" s="257"/>
      <c r="R30" s="257"/>
      <c r="S30" s="257"/>
      <c r="T30" s="257"/>
      <c r="U30" s="258"/>
    </row>
    <row r="31" spans="1:36" ht="30" customHeight="1">
      <c r="A31" s="262"/>
      <c r="B31" s="263"/>
      <c r="C31" s="263"/>
      <c r="D31" s="263"/>
      <c r="E31" s="263"/>
      <c r="F31" s="263"/>
      <c r="G31" s="263"/>
      <c r="H31" s="263"/>
      <c r="I31" s="263"/>
      <c r="J31" s="263"/>
      <c r="K31" s="264"/>
      <c r="L31" s="256"/>
      <c r="M31" s="257"/>
      <c r="N31" s="257"/>
      <c r="O31" s="257"/>
      <c r="P31" s="257"/>
      <c r="Q31" s="257"/>
      <c r="R31" s="257"/>
      <c r="S31" s="257"/>
      <c r="T31" s="257"/>
      <c r="U31" s="258"/>
    </row>
    <row r="32" spans="1:36" ht="30" customHeight="1">
      <c r="A32" s="262"/>
      <c r="B32" s="263"/>
      <c r="C32" s="263"/>
      <c r="D32" s="263"/>
      <c r="E32" s="263"/>
      <c r="F32" s="263"/>
      <c r="G32" s="263"/>
      <c r="H32" s="263"/>
      <c r="I32" s="263"/>
      <c r="J32" s="263"/>
      <c r="K32" s="264"/>
      <c r="L32" s="256"/>
      <c r="M32" s="257"/>
      <c r="N32" s="257"/>
      <c r="O32" s="257"/>
      <c r="P32" s="257"/>
      <c r="Q32" s="257"/>
      <c r="R32" s="257"/>
      <c r="S32" s="257"/>
      <c r="T32" s="257"/>
      <c r="U32" s="258"/>
    </row>
    <row r="33" spans="1:21" ht="30" customHeight="1">
      <c r="A33" s="262"/>
      <c r="B33" s="263"/>
      <c r="C33" s="263"/>
      <c r="D33" s="263"/>
      <c r="E33" s="263"/>
      <c r="F33" s="263"/>
      <c r="G33" s="263"/>
      <c r="H33" s="263"/>
      <c r="I33" s="263"/>
      <c r="J33" s="263"/>
      <c r="K33" s="264"/>
      <c r="L33" s="256"/>
      <c r="M33" s="257"/>
      <c r="N33" s="257"/>
      <c r="O33" s="257"/>
      <c r="P33" s="257"/>
      <c r="Q33" s="257"/>
      <c r="R33" s="257"/>
      <c r="S33" s="257"/>
      <c r="T33" s="257"/>
      <c r="U33" s="258"/>
    </row>
    <row r="34" spans="1:21" ht="30" customHeight="1">
      <c r="A34" s="262"/>
      <c r="B34" s="263"/>
      <c r="C34" s="263"/>
      <c r="D34" s="263"/>
      <c r="E34" s="263"/>
      <c r="F34" s="263"/>
      <c r="G34" s="263"/>
      <c r="H34" s="263"/>
      <c r="I34" s="263"/>
      <c r="J34" s="263"/>
      <c r="K34" s="264"/>
      <c r="L34" s="256"/>
      <c r="M34" s="257"/>
      <c r="N34" s="257"/>
      <c r="O34" s="257"/>
      <c r="P34" s="257"/>
      <c r="Q34" s="257"/>
      <c r="R34" s="257"/>
      <c r="S34" s="257"/>
      <c r="T34" s="257"/>
      <c r="U34" s="258"/>
    </row>
    <row r="35" spans="1:21" ht="30" customHeight="1">
      <c r="A35" s="262"/>
      <c r="B35" s="263"/>
      <c r="C35" s="263"/>
      <c r="D35" s="263"/>
      <c r="E35" s="263"/>
      <c r="F35" s="263"/>
      <c r="G35" s="263"/>
      <c r="H35" s="263"/>
      <c r="I35" s="263"/>
      <c r="J35" s="263"/>
      <c r="K35" s="264"/>
      <c r="L35" s="256"/>
      <c r="M35" s="257"/>
      <c r="N35" s="257"/>
      <c r="O35" s="257"/>
      <c r="P35" s="257"/>
      <c r="Q35" s="257"/>
      <c r="R35" s="257"/>
      <c r="S35" s="257"/>
      <c r="T35" s="257"/>
      <c r="U35" s="258"/>
    </row>
    <row r="36" spans="1:21" ht="30" customHeight="1">
      <c r="A36" s="262"/>
      <c r="B36" s="263"/>
      <c r="C36" s="263"/>
      <c r="D36" s="263"/>
      <c r="E36" s="263"/>
      <c r="F36" s="263"/>
      <c r="G36" s="263"/>
      <c r="H36" s="263"/>
      <c r="I36" s="263"/>
      <c r="J36" s="263"/>
      <c r="K36" s="264"/>
      <c r="L36" s="256"/>
      <c r="M36" s="257"/>
      <c r="N36" s="257"/>
      <c r="O36" s="257"/>
      <c r="P36" s="257"/>
      <c r="Q36" s="257"/>
      <c r="R36" s="257"/>
      <c r="S36" s="257"/>
      <c r="T36" s="257"/>
      <c r="U36" s="258"/>
    </row>
    <row r="37" spans="1:21" ht="30" customHeight="1">
      <c r="A37" s="262"/>
      <c r="B37" s="263"/>
      <c r="C37" s="263"/>
      <c r="D37" s="263"/>
      <c r="E37" s="263"/>
      <c r="F37" s="263"/>
      <c r="G37" s="263"/>
      <c r="H37" s="263"/>
      <c r="I37" s="263"/>
      <c r="J37" s="263"/>
      <c r="K37" s="264"/>
      <c r="L37" s="256"/>
      <c r="M37" s="257"/>
      <c r="N37" s="257"/>
      <c r="O37" s="257"/>
      <c r="P37" s="257"/>
      <c r="Q37" s="257"/>
      <c r="R37" s="257"/>
      <c r="S37" s="257"/>
      <c r="T37" s="257"/>
      <c r="U37" s="258"/>
    </row>
    <row r="38" spans="1:21" ht="30" customHeight="1">
      <c r="A38" s="262"/>
      <c r="B38" s="263"/>
      <c r="C38" s="263"/>
      <c r="D38" s="263"/>
      <c r="E38" s="263"/>
      <c r="F38" s="263"/>
      <c r="G38" s="263"/>
      <c r="H38" s="263"/>
      <c r="I38" s="263"/>
      <c r="J38" s="263"/>
      <c r="K38" s="264"/>
      <c r="L38" s="256"/>
      <c r="M38" s="257"/>
      <c r="N38" s="257"/>
      <c r="O38" s="257"/>
      <c r="P38" s="257"/>
      <c r="Q38" s="257"/>
      <c r="R38" s="257"/>
      <c r="S38" s="257"/>
      <c r="T38" s="257"/>
      <c r="U38" s="258"/>
    </row>
    <row r="39" spans="1:21" ht="30" customHeight="1">
      <c r="A39" s="262"/>
      <c r="B39" s="263"/>
      <c r="C39" s="263"/>
      <c r="D39" s="263"/>
      <c r="E39" s="263"/>
      <c r="F39" s="263"/>
      <c r="G39" s="263"/>
      <c r="H39" s="263"/>
      <c r="I39" s="263"/>
      <c r="J39" s="263"/>
      <c r="K39" s="264"/>
      <c r="L39" s="256"/>
      <c r="M39" s="257"/>
      <c r="N39" s="257"/>
      <c r="O39" s="257"/>
      <c r="P39" s="257"/>
      <c r="Q39" s="257"/>
      <c r="R39" s="257"/>
      <c r="S39" s="257"/>
      <c r="T39" s="257"/>
      <c r="U39" s="258"/>
    </row>
    <row r="40" spans="1:21" ht="30" customHeight="1">
      <c r="A40" s="262"/>
      <c r="B40" s="263"/>
      <c r="C40" s="263"/>
      <c r="D40" s="263"/>
      <c r="E40" s="263"/>
      <c r="F40" s="263"/>
      <c r="G40" s="263"/>
      <c r="H40" s="263"/>
      <c r="I40" s="263"/>
      <c r="J40" s="263"/>
      <c r="K40" s="264"/>
      <c r="L40" s="256"/>
      <c r="M40" s="257"/>
      <c r="N40" s="257"/>
      <c r="O40" s="257"/>
      <c r="P40" s="257"/>
      <c r="Q40" s="257"/>
      <c r="R40" s="257"/>
      <c r="S40" s="257"/>
      <c r="T40" s="257"/>
      <c r="U40" s="258"/>
    </row>
    <row r="41" spans="1:21" ht="30" customHeight="1">
      <c r="A41" s="262"/>
      <c r="B41" s="263"/>
      <c r="C41" s="263"/>
      <c r="D41" s="263"/>
      <c r="E41" s="263"/>
      <c r="F41" s="263"/>
      <c r="G41" s="263"/>
      <c r="H41" s="263"/>
      <c r="I41" s="263"/>
      <c r="J41" s="263"/>
      <c r="K41" s="264"/>
      <c r="L41" s="256"/>
      <c r="M41" s="257"/>
      <c r="N41" s="257"/>
      <c r="O41" s="257"/>
      <c r="P41" s="257"/>
      <c r="Q41" s="257"/>
      <c r="R41" s="257"/>
      <c r="S41" s="257"/>
      <c r="T41" s="257"/>
      <c r="U41" s="258"/>
    </row>
    <row r="42" spans="1:21" ht="30" customHeight="1">
      <c r="A42" s="262"/>
      <c r="B42" s="263"/>
      <c r="C42" s="263"/>
      <c r="D42" s="263"/>
      <c r="E42" s="263"/>
      <c r="F42" s="263"/>
      <c r="G42" s="263"/>
      <c r="H42" s="263"/>
      <c r="I42" s="263"/>
      <c r="J42" s="263"/>
      <c r="K42" s="264"/>
      <c r="L42" s="256"/>
      <c r="M42" s="257"/>
      <c r="N42" s="257"/>
      <c r="O42" s="257"/>
      <c r="P42" s="257"/>
      <c r="Q42" s="257"/>
      <c r="R42" s="257"/>
      <c r="S42" s="257"/>
      <c r="T42" s="257"/>
      <c r="U42" s="258"/>
    </row>
    <row r="43" spans="1:21" ht="30" customHeight="1">
      <c r="A43" s="262"/>
      <c r="B43" s="263"/>
      <c r="C43" s="263"/>
      <c r="D43" s="263"/>
      <c r="E43" s="263"/>
      <c r="F43" s="263"/>
      <c r="G43" s="263"/>
      <c r="H43" s="263"/>
      <c r="I43" s="263"/>
      <c r="J43" s="263"/>
      <c r="K43" s="264"/>
      <c r="L43" s="256"/>
      <c r="M43" s="257"/>
      <c r="N43" s="257"/>
      <c r="O43" s="257"/>
      <c r="P43" s="257"/>
      <c r="Q43" s="257"/>
      <c r="R43" s="257"/>
      <c r="S43" s="257"/>
      <c r="T43" s="257"/>
      <c r="U43" s="258"/>
    </row>
    <row r="44" spans="1:21" ht="30" customHeight="1">
      <c r="A44" s="262"/>
      <c r="B44" s="263"/>
      <c r="C44" s="263"/>
      <c r="D44" s="263"/>
      <c r="E44" s="263"/>
      <c r="F44" s="263"/>
      <c r="G44" s="263"/>
      <c r="H44" s="263"/>
      <c r="I44" s="263"/>
      <c r="J44" s="263"/>
      <c r="K44" s="264"/>
      <c r="L44" s="256"/>
      <c r="M44" s="257"/>
      <c r="N44" s="257"/>
      <c r="O44" s="257"/>
      <c r="P44" s="257"/>
      <c r="Q44" s="257"/>
      <c r="R44" s="257"/>
      <c r="S44" s="257"/>
      <c r="T44" s="257"/>
      <c r="U44" s="258"/>
    </row>
    <row r="45" spans="1:21" ht="30" customHeight="1">
      <c r="A45" s="262"/>
      <c r="B45" s="263"/>
      <c r="C45" s="263"/>
      <c r="D45" s="263"/>
      <c r="E45" s="263"/>
      <c r="F45" s="263"/>
      <c r="G45" s="263"/>
      <c r="H45" s="263"/>
      <c r="I45" s="263"/>
      <c r="J45" s="263"/>
      <c r="K45" s="264"/>
      <c r="L45" s="256"/>
      <c r="M45" s="257"/>
      <c r="N45" s="257"/>
      <c r="O45" s="257"/>
      <c r="P45" s="257"/>
      <c r="Q45" s="257"/>
      <c r="R45" s="257"/>
      <c r="S45" s="257"/>
      <c r="T45" s="257"/>
      <c r="U45" s="258"/>
    </row>
    <row r="46" spans="1:21" ht="30" customHeight="1">
      <c r="A46" s="262"/>
      <c r="B46" s="263"/>
      <c r="C46" s="263"/>
      <c r="D46" s="263"/>
      <c r="E46" s="263"/>
      <c r="F46" s="263"/>
      <c r="G46" s="263"/>
      <c r="H46" s="263"/>
      <c r="I46" s="263"/>
      <c r="J46" s="263"/>
      <c r="K46" s="264"/>
      <c r="L46" s="256"/>
      <c r="M46" s="257"/>
      <c r="N46" s="257"/>
      <c r="O46" s="257"/>
      <c r="P46" s="257"/>
      <c r="Q46" s="257"/>
      <c r="R46" s="257"/>
      <c r="S46" s="257"/>
      <c r="T46" s="257"/>
      <c r="U46" s="258"/>
    </row>
    <row r="47" spans="1:21" ht="30" customHeight="1">
      <c r="A47" s="262"/>
      <c r="B47" s="263"/>
      <c r="C47" s="263"/>
      <c r="D47" s="263"/>
      <c r="E47" s="263"/>
      <c r="F47" s="263"/>
      <c r="G47" s="263"/>
      <c r="H47" s="263"/>
      <c r="I47" s="263"/>
      <c r="J47" s="263"/>
      <c r="K47" s="264"/>
      <c r="L47" s="256"/>
      <c r="M47" s="257"/>
      <c r="N47" s="257"/>
      <c r="O47" s="257"/>
      <c r="P47" s="257"/>
      <c r="Q47" s="257"/>
      <c r="R47" s="257"/>
      <c r="S47" s="257"/>
      <c r="T47" s="257"/>
      <c r="U47" s="258"/>
    </row>
    <row r="48" spans="1:21" ht="30" customHeight="1">
      <c r="A48" s="262"/>
      <c r="B48" s="263"/>
      <c r="C48" s="263"/>
      <c r="D48" s="263"/>
      <c r="E48" s="263"/>
      <c r="F48" s="263"/>
      <c r="G48" s="263"/>
      <c r="H48" s="263"/>
      <c r="I48" s="263"/>
      <c r="J48" s="263"/>
      <c r="K48" s="264"/>
      <c r="L48" s="259"/>
      <c r="M48" s="260"/>
      <c r="N48" s="260"/>
      <c r="O48" s="260"/>
      <c r="P48" s="260"/>
      <c r="Q48" s="260"/>
      <c r="R48" s="260"/>
      <c r="S48" s="260"/>
      <c r="T48" s="260"/>
      <c r="U48" s="261"/>
    </row>
    <row r="49" spans="1:12" ht="15.75">
      <c r="A49" s="194" t="s">
        <v>103</v>
      </c>
      <c r="B49" s="194"/>
      <c r="C49" s="194"/>
      <c r="D49" s="194"/>
      <c r="E49" s="194"/>
      <c r="F49" s="194"/>
      <c r="G49" s="194"/>
      <c r="H49" s="194"/>
      <c r="I49" s="194"/>
      <c r="J49" s="194"/>
      <c r="K49" s="194"/>
      <c r="L49" s="100"/>
    </row>
  </sheetData>
  <sheetProtection sheet="1" selectLockedCells="1"/>
  <protectedRanges>
    <protectedRange sqref="A8:B19 D8:L19 N8:N19 I5 K5 A26 L26" name="範囲1"/>
  </protectedRanges>
  <mergeCells count="26">
    <mergeCell ref="A1:F1"/>
    <mergeCell ref="N1:U1"/>
    <mergeCell ref="A2:U2"/>
    <mergeCell ref="L3:P3"/>
    <mergeCell ref="Q3:U3"/>
    <mergeCell ref="S22:U22"/>
    <mergeCell ref="B4:D4"/>
    <mergeCell ref="M4:P4"/>
    <mergeCell ref="R4:U4"/>
    <mergeCell ref="B5:D5"/>
    <mergeCell ref="M5:N5"/>
    <mergeCell ref="O5:P5"/>
    <mergeCell ref="R5:S5"/>
    <mergeCell ref="T5:U5"/>
    <mergeCell ref="A20:H20"/>
    <mergeCell ref="A21:K21"/>
    <mergeCell ref="L22:M22"/>
    <mergeCell ref="N22:P22"/>
    <mergeCell ref="Q22:R22"/>
    <mergeCell ref="A49:K49"/>
    <mergeCell ref="Q23:R23"/>
    <mergeCell ref="S23:U23"/>
    <mergeCell ref="A25:K25"/>
    <mergeCell ref="L25:U25"/>
    <mergeCell ref="A26:K48"/>
    <mergeCell ref="L26:U48"/>
  </mergeCells>
  <phoneticPr fontId="5"/>
  <conditionalFormatting sqref="A8:B19 N8:N19">
    <cfRule type="containsBlanks" dxfId="8" priority="3">
      <formula>LEN(TRIM(A8))=0</formula>
    </cfRule>
  </conditionalFormatting>
  <conditionalFormatting sqref="D8:L19">
    <cfRule type="containsBlanks" dxfId="7" priority="1">
      <formula>LEN(TRIM(D8))=0</formula>
    </cfRule>
  </conditionalFormatting>
  <conditionalFormatting sqref="I5 K5">
    <cfRule type="containsBlanks" dxfId="6" priority="2">
      <formula>LEN(TRIM(I5))=0</formula>
    </cfRule>
  </conditionalFormatting>
  <dataValidations count="2">
    <dataValidation type="list" allowBlank="1" showInputMessage="1" showErrorMessage="1" sqref="I5 K5" xr:uid="{B21109D9-DC14-42FB-84A6-834AB4B41D90}">
      <formula1>"あり,なし"</formula1>
    </dataValidation>
    <dataValidation type="list" allowBlank="1" showInputMessage="1" showErrorMessage="1" sqref="K8:K19" xr:uid="{0F47490C-4644-4890-8B18-1D35514EFE51}">
      <formula1>"有,無"</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85E62BF-787C-4BB8-BA4D-2AC54C7ED68B}">
          <x14:formula1>
            <xm:f>'(参考)宿泊費等'!$H$2:$BB$2</xm:f>
          </x14:formula1>
          <xm:sqref>I8:I19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0CEBB-D86F-4EC3-88B8-23CA5AF87FED}">
  <sheetPr>
    <tabColor rgb="FFFFFF00"/>
    <pageSetUpPr fitToPage="1"/>
  </sheetPr>
  <dimension ref="A1:AM49"/>
  <sheetViews>
    <sheetView showZeros="0" view="pageBreakPreview" zoomScale="90" zoomScaleNormal="115" zoomScaleSheetLayoutView="90" workbookViewId="0">
      <selection activeCell="N2" sqref="N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20" t="s">
        <v>0</v>
      </c>
      <c r="B1" s="220"/>
      <c r="C1" s="220"/>
      <c r="D1" s="220"/>
      <c r="E1" s="220"/>
      <c r="F1" s="220"/>
      <c r="G1" s="2"/>
      <c r="H1" s="2"/>
      <c r="I1" s="2"/>
      <c r="J1" s="2"/>
      <c r="K1" s="2"/>
      <c r="L1" s="2"/>
      <c r="M1" s="2"/>
      <c r="N1" s="225" t="str">
        <f>'報告書(車)'!U5&amp;"　"&amp;'報告書(車)'!U6</f>
        <v>　</v>
      </c>
      <c r="O1" s="225"/>
      <c r="P1" s="225"/>
      <c r="Q1" s="225"/>
      <c r="R1" s="225"/>
      <c r="S1" s="225"/>
      <c r="T1" s="225"/>
      <c r="U1" s="225"/>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2">
        <f>'報告書(車)'!$Z$18</f>
        <v>0</v>
      </c>
      <c r="C4" s="212"/>
      <c r="D4" s="212"/>
      <c r="E4" s="22"/>
      <c r="L4" s="132" t="s">
        <v>59</v>
      </c>
      <c r="M4" s="265">
        <f>J20*18</f>
        <v>0</v>
      </c>
      <c r="N4" s="266"/>
      <c r="O4" s="266"/>
      <c r="P4" s="266"/>
      <c r="Q4" s="34" t="s">
        <v>59</v>
      </c>
      <c r="R4" s="182">
        <f>M4</f>
        <v>0</v>
      </c>
      <c r="S4" s="183"/>
      <c r="T4" s="183"/>
      <c r="U4" s="184"/>
    </row>
    <row r="5" spans="1:39" ht="30" customHeight="1" thickBot="1">
      <c r="A5" s="32" t="s">
        <v>60</v>
      </c>
      <c r="B5" s="212">
        <f>'報告書(車)'!$O$18</f>
        <v>0</v>
      </c>
      <c r="C5" s="212"/>
      <c r="D5" s="212"/>
      <c r="E5" s="22"/>
      <c r="F5" s="22"/>
      <c r="G5" s="22"/>
      <c r="H5" s="126" t="s">
        <v>61</v>
      </c>
      <c r="I5" s="127"/>
      <c r="J5" s="128" t="s">
        <v>63</v>
      </c>
      <c r="K5" s="129"/>
      <c r="L5" s="99" t="s">
        <v>64</v>
      </c>
      <c r="M5" s="185" t="s">
        <v>65</v>
      </c>
      <c r="N5" s="186"/>
      <c r="O5" s="187" t="s">
        <v>66</v>
      </c>
      <c r="P5" s="213"/>
      <c r="Q5" s="101" t="s">
        <v>64</v>
      </c>
      <c r="R5" s="185" t="s">
        <v>65</v>
      </c>
      <c r="S5" s="186"/>
      <c r="T5" s="187" t="s">
        <v>66</v>
      </c>
      <c r="U5" s="188"/>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 t="shared" ref="M8:M19" si="0">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 t="shared" si="0"/>
        <v/>
      </c>
      <c r="N9" s="95"/>
      <c r="O9" s="108" t="str">
        <f t="shared" ref="O9:O19" si="1">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R19" si="2">L9</f>
        <v>0</v>
      </c>
      <c r="R9" s="58" t="str">
        <f t="shared" si="2"/>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3">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si="0"/>
        <v/>
      </c>
      <c r="N10" s="95"/>
      <c r="O10" s="108" t="str">
        <f t="shared" si="1"/>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2"/>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3"/>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0"/>
        <v/>
      </c>
      <c r="N11" s="95"/>
      <c r="O11" s="108" t="str">
        <f t="shared" si="1"/>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2"/>
        <v>0</v>
      </c>
      <c r="R11" s="58" t="str">
        <f t="shared" si="2"/>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3"/>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0"/>
        <v/>
      </c>
      <c r="N12" s="95"/>
      <c r="O12" s="108" t="str">
        <f t="shared" si="1"/>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2"/>
        <v>0</v>
      </c>
      <c r="R12" s="58" t="str">
        <f t="shared" si="2"/>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3"/>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0"/>
        <v/>
      </c>
      <c r="N13" s="95"/>
      <c r="O13" s="108" t="str">
        <f t="shared" si="1"/>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2"/>
        <v>0</v>
      </c>
      <c r="R13" s="58" t="str">
        <f t="shared" si="2"/>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3"/>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IF(I14="","",1)</f>
        <v/>
      </c>
      <c r="N14" s="95"/>
      <c r="O14" s="108" t="str">
        <f t="shared" si="1"/>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2"/>
        <v>0</v>
      </c>
      <c r="R14" s="58" t="str">
        <f t="shared" si="2"/>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3"/>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0"/>
        <v/>
      </c>
      <c r="N15" s="95"/>
      <c r="O15" s="108" t="str">
        <f t="shared" si="1"/>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2"/>
        <v>0</v>
      </c>
      <c r="R15" s="58" t="str">
        <f t="shared" si="2"/>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3"/>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0"/>
        <v/>
      </c>
      <c r="N16" s="95"/>
      <c r="O16" s="108" t="str">
        <f t="shared" si="1"/>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2"/>
        <v>0</v>
      </c>
      <c r="R16" s="58" t="str">
        <f t="shared" si="2"/>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3"/>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0"/>
        <v/>
      </c>
      <c r="N17" s="95"/>
      <c r="O17" s="108" t="str">
        <f t="shared" si="1"/>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2"/>
        <v>0</v>
      </c>
      <c r="R17" s="58" t="str">
        <f t="shared" si="2"/>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3"/>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0"/>
        <v/>
      </c>
      <c r="N18" s="95"/>
      <c r="O18" s="108" t="str">
        <f t="shared" si="1"/>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2"/>
        <v>0</v>
      </c>
      <c r="R18" s="58" t="str">
        <f t="shared" si="2"/>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3"/>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0"/>
        <v/>
      </c>
      <c r="N19" s="112"/>
      <c r="O19" s="108" t="str">
        <f t="shared" si="1"/>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2"/>
        <v>0</v>
      </c>
      <c r="R19" s="58" t="str">
        <f t="shared" si="2"/>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3"/>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4" t="s">
        <v>96</v>
      </c>
      <c r="B20" s="215"/>
      <c r="C20" s="215"/>
      <c r="D20" s="215"/>
      <c r="E20" s="215"/>
      <c r="F20" s="215"/>
      <c r="G20" s="215"/>
      <c r="H20" s="216"/>
      <c r="I20" s="98"/>
      <c r="J20" s="69">
        <f>TRUNC(SUM(J8:J19),-0.1)</f>
        <v>0</v>
      </c>
      <c r="K20" s="119"/>
      <c r="L20" s="105">
        <f t="shared" ref="L20:P20" si="4">SUM(L8:L19)</f>
        <v>0</v>
      </c>
      <c r="M20" s="105"/>
      <c r="N20" s="104">
        <f t="shared" si="4"/>
        <v>0</v>
      </c>
      <c r="O20" s="106"/>
      <c r="P20" s="106">
        <f t="shared" si="4"/>
        <v>0</v>
      </c>
      <c r="Q20" s="136">
        <f>SUM(Q8:Q19)</f>
        <v>0</v>
      </c>
      <c r="R20" s="70"/>
      <c r="S20" s="105">
        <f>SUM(S8:S19)</f>
        <v>0</v>
      </c>
      <c r="T20" s="105"/>
      <c r="U20" s="71">
        <f>SUM(U8:U19)</f>
        <v>0</v>
      </c>
    </row>
    <row r="21" spans="1:36" ht="16.5" thickBot="1">
      <c r="A21" s="217" t="s">
        <v>97</v>
      </c>
      <c r="B21" s="217"/>
      <c r="C21" s="217"/>
      <c r="D21" s="217"/>
      <c r="E21" s="217"/>
      <c r="F21" s="217"/>
      <c r="G21" s="217"/>
      <c r="H21" s="217"/>
      <c r="I21" s="217"/>
      <c r="J21" s="217"/>
      <c r="K21" s="217"/>
      <c r="L21" s="113"/>
      <c r="M21" s="72"/>
      <c r="N21" s="72"/>
      <c r="O21" s="72"/>
      <c r="P21" s="72"/>
      <c r="Q21" s="72"/>
      <c r="R21" s="72"/>
      <c r="S21" s="72"/>
      <c r="T21" s="72"/>
      <c r="U21" s="72"/>
    </row>
    <row r="22" spans="1:36" ht="30" customHeight="1" thickBot="1">
      <c r="A22" s="22"/>
      <c r="B22" s="22"/>
      <c r="C22" s="33"/>
      <c r="D22" s="22"/>
      <c r="E22" s="22"/>
      <c r="F22" s="22"/>
      <c r="G22" s="22"/>
      <c r="K22" s="137"/>
      <c r="L22" s="192" t="s">
        <v>98</v>
      </c>
      <c r="M22" s="193"/>
      <c r="N22" s="189">
        <f>SUM(M4,L20,N20,P20)</f>
        <v>0</v>
      </c>
      <c r="O22" s="190"/>
      <c r="P22" s="191"/>
      <c r="Q22" s="178" t="s">
        <v>99</v>
      </c>
      <c r="R22" s="178"/>
      <c r="S22" s="179">
        <f>SUM(R4,Q20,S20,U20)</f>
        <v>0</v>
      </c>
      <c r="T22" s="180"/>
      <c r="U22" s="181"/>
    </row>
    <row r="23" spans="1:36" ht="30" customHeight="1" thickBot="1">
      <c r="A23" s="22"/>
      <c r="B23" s="22"/>
      <c r="C23" s="33"/>
      <c r="D23" s="22"/>
      <c r="E23" s="22"/>
      <c r="F23" s="22"/>
      <c r="G23" s="22"/>
      <c r="H23" s="22"/>
      <c r="I23" s="22"/>
      <c r="J23" s="33"/>
      <c r="N23" s="73"/>
      <c r="O23" s="73"/>
      <c r="P23" s="73"/>
      <c r="Q23" s="201" t="s">
        <v>100</v>
      </c>
      <c r="R23" s="178"/>
      <c r="S23" s="211">
        <f>N22-S22</f>
        <v>0</v>
      </c>
      <c r="T23" s="180"/>
      <c r="U23" s="181"/>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5" t="s">
        <v>101</v>
      </c>
      <c r="B25" s="196"/>
      <c r="C25" s="196"/>
      <c r="D25" s="196"/>
      <c r="E25" s="196"/>
      <c r="F25" s="196"/>
      <c r="G25" s="196"/>
      <c r="H25" s="196"/>
      <c r="I25" s="196"/>
      <c r="J25" s="196"/>
      <c r="K25" s="197"/>
      <c r="L25" s="208" t="s">
        <v>102</v>
      </c>
      <c r="M25" s="209"/>
      <c r="N25" s="209"/>
      <c r="O25" s="209"/>
      <c r="P25" s="209"/>
      <c r="Q25" s="209"/>
      <c r="R25" s="209"/>
      <c r="S25" s="209"/>
      <c r="T25" s="209"/>
      <c r="U25" s="210"/>
      <c r="AJ25"/>
    </row>
    <row r="26" spans="1:36" ht="30" customHeight="1">
      <c r="A26" s="262"/>
      <c r="B26" s="263"/>
      <c r="C26" s="263"/>
      <c r="D26" s="263"/>
      <c r="E26" s="263"/>
      <c r="F26" s="263"/>
      <c r="G26" s="263"/>
      <c r="H26" s="263"/>
      <c r="I26" s="263"/>
      <c r="J26" s="263"/>
      <c r="K26" s="264"/>
      <c r="L26" s="253"/>
      <c r="M26" s="254"/>
      <c r="N26" s="254"/>
      <c r="O26" s="254"/>
      <c r="P26" s="254"/>
      <c r="Q26" s="254"/>
      <c r="R26" s="254"/>
      <c r="S26" s="254"/>
      <c r="T26" s="254"/>
      <c r="U26" s="255"/>
    </row>
    <row r="27" spans="1:36" ht="30" customHeight="1">
      <c r="A27" s="262"/>
      <c r="B27" s="263"/>
      <c r="C27" s="263"/>
      <c r="D27" s="263"/>
      <c r="E27" s="263"/>
      <c r="F27" s="263"/>
      <c r="G27" s="263"/>
      <c r="H27" s="263"/>
      <c r="I27" s="263"/>
      <c r="J27" s="263"/>
      <c r="K27" s="264"/>
      <c r="L27" s="256"/>
      <c r="M27" s="257"/>
      <c r="N27" s="257"/>
      <c r="O27" s="257"/>
      <c r="P27" s="257"/>
      <c r="Q27" s="257"/>
      <c r="R27" s="257"/>
      <c r="S27" s="257"/>
      <c r="T27" s="257"/>
      <c r="U27" s="258"/>
    </row>
    <row r="28" spans="1:36" ht="30" customHeight="1">
      <c r="A28" s="262"/>
      <c r="B28" s="263"/>
      <c r="C28" s="263"/>
      <c r="D28" s="263"/>
      <c r="E28" s="263"/>
      <c r="F28" s="263"/>
      <c r="G28" s="263"/>
      <c r="H28" s="263"/>
      <c r="I28" s="263"/>
      <c r="J28" s="263"/>
      <c r="K28" s="264"/>
      <c r="L28" s="256"/>
      <c r="M28" s="257"/>
      <c r="N28" s="257"/>
      <c r="O28" s="257"/>
      <c r="P28" s="257"/>
      <c r="Q28" s="257"/>
      <c r="R28" s="257"/>
      <c r="S28" s="257"/>
      <c r="T28" s="257"/>
      <c r="U28" s="258"/>
    </row>
    <row r="29" spans="1:36" ht="30" customHeight="1">
      <c r="A29" s="262"/>
      <c r="B29" s="263"/>
      <c r="C29" s="263"/>
      <c r="D29" s="263"/>
      <c r="E29" s="263"/>
      <c r="F29" s="263"/>
      <c r="G29" s="263"/>
      <c r="H29" s="263"/>
      <c r="I29" s="263"/>
      <c r="J29" s="263"/>
      <c r="K29" s="264"/>
      <c r="L29" s="256"/>
      <c r="M29" s="257"/>
      <c r="N29" s="257"/>
      <c r="O29" s="257"/>
      <c r="P29" s="257"/>
      <c r="Q29" s="257"/>
      <c r="R29" s="257"/>
      <c r="S29" s="257"/>
      <c r="T29" s="257"/>
      <c r="U29" s="258"/>
    </row>
    <row r="30" spans="1:36" ht="30" customHeight="1">
      <c r="A30" s="262"/>
      <c r="B30" s="263"/>
      <c r="C30" s="263"/>
      <c r="D30" s="263"/>
      <c r="E30" s="263"/>
      <c r="F30" s="263"/>
      <c r="G30" s="263"/>
      <c r="H30" s="263"/>
      <c r="I30" s="263"/>
      <c r="J30" s="263"/>
      <c r="K30" s="264"/>
      <c r="L30" s="256"/>
      <c r="M30" s="257"/>
      <c r="N30" s="257"/>
      <c r="O30" s="257"/>
      <c r="P30" s="257"/>
      <c r="Q30" s="257"/>
      <c r="R30" s="257"/>
      <c r="S30" s="257"/>
      <c r="T30" s="257"/>
      <c r="U30" s="258"/>
    </row>
    <row r="31" spans="1:36" ht="30" customHeight="1">
      <c r="A31" s="262"/>
      <c r="B31" s="263"/>
      <c r="C31" s="263"/>
      <c r="D31" s="263"/>
      <c r="E31" s="263"/>
      <c r="F31" s="263"/>
      <c r="G31" s="263"/>
      <c r="H31" s="263"/>
      <c r="I31" s="263"/>
      <c r="J31" s="263"/>
      <c r="K31" s="264"/>
      <c r="L31" s="256"/>
      <c r="M31" s="257"/>
      <c r="N31" s="257"/>
      <c r="O31" s="257"/>
      <c r="P31" s="257"/>
      <c r="Q31" s="257"/>
      <c r="R31" s="257"/>
      <c r="S31" s="257"/>
      <c r="T31" s="257"/>
      <c r="U31" s="258"/>
    </row>
    <row r="32" spans="1:36" ht="30" customHeight="1">
      <c r="A32" s="262"/>
      <c r="B32" s="263"/>
      <c r="C32" s="263"/>
      <c r="D32" s="263"/>
      <c r="E32" s="263"/>
      <c r="F32" s="263"/>
      <c r="G32" s="263"/>
      <c r="H32" s="263"/>
      <c r="I32" s="263"/>
      <c r="J32" s="263"/>
      <c r="K32" s="264"/>
      <c r="L32" s="256"/>
      <c r="M32" s="257"/>
      <c r="N32" s="257"/>
      <c r="O32" s="257"/>
      <c r="P32" s="257"/>
      <c r="Q32" s="257"/>
      <c r="R32" s="257"/>
      <c r="S32" s="257"/>
      <c r="T32" s="257"/>
      <c r="U32" s="258"/>
    </row>
    <row r="33" spans="1:21" ht="30" customHeight="1">
      <c r="A33" s="262"/>
      <c r="B33" s="263"/>
      <c r="C33" s="263"/>
      <c r="D33" s="263"/>
      <c r="E33" s="263"/>
      <c r="F33" s="263"/>
      <c r="G33" s="263"/>
      <c r="H33" s="263"/>
      <c r="I33" s="263"/>
      <c r="J33" s="263"/>
      <c r="K33" s="264"/>
      <c r="L33" s="256"/>
      <c r="M33" s="257"/>
      <c r="N33" s="257"/>
      <c r="O33" s="257"/>
      <c r="P33" s="257"/>
      <c r="Q33" s="257"/>
      <c r="R33" s="257"/>
      <c r="S33" s="257"/>
      <c r="T33" s="257"/>
      <c r="U33" s="258"/>
    </row>
    <row r="34" spans="1:21" ht="30" customHeight="1">
      <c r="A34" s="262"/>
      <c r="B34" s="263"/>
      <c r="C34" s="263"/>
      <c r="D34" s="263"/>
      <c r="E34" s="263"/>
      <c r="F34" s="263"/>
      <c r="G34" s="263"/>
      <c r="H34" s="263"/>
      <c r="I34" s="263"/>
      <c r="J34" s="263"/>
      <c r="K34" s="264"/>
      <c r="L34" s="256"/>
      <c r="M34" s="257"/>
      <c r="N34" s="257"/>
      <c r="O34" s="257"/>
      <c r="P34" s="257"/>
      <c r="Q34" s="257"/>
      <c r="R34" s="257"/>
      <c r="S34" s="257"/>
      <c r="T34" s="257"/>
      <c r="U34" s="258"/>
    </row>
    <row r="35" spans="1:21" ht="30" customHeight="1">
      <c r="A35" s="262"/>
      <c r="B35" s="263"/>
      <c r="C35" s="263"/>
      <c r="D35" s="263"/>
      <c r="E35" s="263"/>
      <c r="F35" s="263"/>
      <c r="G35" s="263"/>
      <c r="H35" s="263"/>
      <c r="I35" s="263"/>
      <c r="J35" s="263"/>
      <c r="K35" s="264"/>
      <c r="L35" s="256"/>
      <c r="M35" s="257"/>
      <c r="N35" s="257"/>
      <c r="O35" s="257"/>
      <c r="P35" s="257"/>
      <c r="Q35" s="257"/>
      <c r="R35" s="257"/>
      <c r="S35" s="257"/>
      <c r="T35" s="257"/>
      <c r="U35" s="258"/>
    </row>
    <row r="36" spans="1:21" ht="30" customHeight="1">
      <c r="A36" s="262"/>
      <c r="B36" s="263"/>
      <c r="C36" s="263"/>
      <c r="D36" s="263"/>
      <c r="E36" s="263"/>
      <c r="F36" s="263"/>
      <c r="G36" s="263"/>
      <c r="H36" s="263"/>
      <c r="I36" s="263"/>
      <c r="J36" s="263"/>
      <c r="K36" s="264"/>
      <c r="L36" s="256"/>
      <c r="M36" s="257"/>
      <c r="N36" s="257"/>
      <c r="O36" s="257"/>
      <c r="P36" s="257"/>
      <c r="Q36" s="257"/>
      <c r="R36" s="257"/>
      <c r="S36" s="257"/>
      <c r="T36" s="257"/>
      <c r="U36" s="258"/>
    </row>
    <row r="37" spans="1:21" ht="30" customHeight="1">
      <c r="A37" s="262"/>
      <c r="B37" s="263"/>
      <c r="C37" s="263"/>
      <c r="D37" s="263"/>
      <c r="E37" s="263"/>
      <c r="F37" s="263"/>
      <c r="G37" s="263"/>
      <c r="H37" s="263"/>
      <c r="I37" s="263"/>
      <c r="J37" s="263"/>
      <c r="K37" s="264"/>
      <c r="L37" s="256"/>
      <c r="M37" s="257"/>
      <c r="N37" s="257"/>
      <c r="O37" s="257"/>
      <c r="P37" s="257"/>
      <c r="Q37" s="257"/>
      <c r="R37" s="257"/>
      <c r="S37" s="257"/>
      <c r="T37" s="257"/>
      <c r="U37" s="258"/>
    </row>
    <row r="38" spans="1:21" ht="30" customHeight="1">
      <c r="A38" s="262"/>
      <c r="B38" s="263"/>
      <c r="C38" s="263"/>
      <c r="D38" s="263"/>
      <c r="E38" s="263"/>
      <c r="F38" s="263"/>
      <c r="G38" s="263"/>
      <c r="H38" s="263"/>
      <c r="I38" s="263"/>
      <c r="J38" s="263"/>
      <c r="K38" s="264"/>
      <c r="L38" s="256"/>
      <c r="M38" s="257"/>
      <c r="N38" s="257"/>
      <c r="O38" s="257"/>
      <c r="P38" s="257"/>
      <c r="Q38" s="257"/>
      <c r="R38" s="257"/>
      <c r="S38" s="257"/>
      <c r="T38" s="257"/>
      <c r="U38" s="258"/>
    </row>
    <row r="39" spans="1:21" ht="30" customHeight="1">
      <c r="A39" s="262"/>
      <c r="B39" s="263"/>
      <c r="C39" s="263"/>
      <c r="D39" s="263"/>
      <c r="E39" s="263"/>
      <c r="F39" s="263"/>
      <c r="G39" s="263"/>
      <c r="H39" s="263"/>
      <c r="I39" s="263"/>
      <c r="J39" s="263"/>
      <c r="K39" s="264"/>
      <c r="L39" s="256"/>
      <c r="M39" s="257"/>
      <c r="N39" s="257"/>
      <c r="O39" s="257"/>
      <c r="P39" s="257"/>
      <c r="Q39" s="257"/>
      <c r="R39" s="257"/>
      <c r="S39" s="257"/>
      <c r="T39" s="257"/>
      <c r="U39" s="258"/>
    </row>
    <row r="40" spans="1:21" ht="30" customHeight="1">
      <c r="A40" s="262"/>
      <c r="B40" s="263"/>
      <c r="C40" s="263"/>
      <c r="D40" s="263"/>
      <c r="E40" s="263"/>
      <c r="F40" s="263"/>
      <c r="G40" s="263"/>
      <c r="H40" s="263"/>
      <c r="I40" s="263"/>
      <c r="J40" s="263"/>
      <c r="K40" s="264"/>
      <c r="L40" s="256"/>
      <c r="M40" s="257"/>
      <c r="N40" s="257"/>
      <c r="O40" s="257"/>
      <c r="P40" s="257"/>
      <c r="Q40" s="257"/>
      <c r="R40" s="257"/>
      <c r="S40" s="257"/>
      <c r="T40" s="257"/>
      <c r="U40" s="258"/>
    </row>
    <row r="41" spans="1:21" ht="30" customHeight="1">
      <c r="A41" s="262"/>
      <c r="B41" s="263"/>
      <c r="C41" s="263"/>
      <c r="D41" s="263"/>
      <c r="E41" s="263"/>
      <c r="F41" s="263"/>
      <c r="G41" s="263"/>
      <c r="H41" s="263"/>
      <c r="I41" s="263"/>
      <c r="J41" s="263"/>
      <c r="K41" s="264"/>
      <c r="L41" s="256"/>
      <c r="M41" s="257"/>
      <c r="N41" s="257"/>
      <c r="O41" s="257"/>
      <c r="P41" s="257"/>
      <c r="Q41" s="257"/>
      <c r="R41" s="257"/>
      <c r="S41" s="257"/>
      <c r="T41" s="257"/>
      <c r="U41" s="258"/>
    </row>
    <row r="42" spans="1:21" ht="30" customHeight="1">
      <c r="A42" s="262"/>
      <c r="B42" s="263"/>
      <c r="C42" s="263"/>
      <c r="D42" s="263"/>
      <c r="E42" s="263"/>
      <c r="F42" s="263"/>
      <c r="G42" s="263"/>
      <c r="H42" s="263"/>
      <c r="I42" s="263"/>
      <c r="J42" s="263"/>
      <c r="K42" s="264"/>
      <c r="L42" s="256"/>
      <c r="M42" s="257"/>
      <c r="N42" s="257"/>
      <c r="O42" s="257"/>
      <c r="P42" s="257"/>
      <c r="Q42" s="257"/>
      <c r="R42" s="257"/>
      <c r="S42" s="257"/>
      <c r="T42" s="257"/>
      <c r="U42" s="258"/>
    </row>
    <row r="43" spans="1:21" ht="30" customHeight="1">
      <c r="A43" s="262"/>
      <c r="B43" s="263"/>
      <c r="C43" s="263"/>
      <c r="D43" s="263"/>
      <c r="E43" s="263"/>
      <c r="F43" s="263"/>
      <c r="G43" s="263"/>
      <c r="H43" s="263"/>
      <c r="I43" s="263"/>
      <c r="J43" s="263"/>
      <c r="K43" s="264"/>
      <c r="L43" s="256"/>
      <c r="M43" s="257"/>
      <c r="N43" s="257"/>
      <c r="O43" s="257"/>
      <c r="P43" s="257"/>
      <c r="Q43" s="257"/>
      <c r="R43" s="257"/>
      <c r="S43" s="257"/>
      <c r="T43" s="257"/>
      <c r="U43" s="258"/>
    </row>
    <row r="44" spans="1:21" ht="30" customHeight="1">
      <c r="A44" s="262"/>
      <c r="B44" s="263"/>
      <c r="C44" s="263"/>
      <c r="D44" s="263"/>
      <c r="E44" s="263"/>
      <c r="F44" s="263"/>
      <c r="G44" s="263"/>
      <c r="H44" s="263"/>
      <c r="I44" s="263"/>
      <c r="J44" s="263"/>
      <c r="K44" s="264"/>
      <c r="L44" s="256"/>
      <c r="M44" s="257"/>
      <c r="N44" s="257"/>
      <c r="O44" s="257"/>
      <c r="P44" s="257"/>
      <c r="Q44" s="257"/>
      <c r="R44" s="257"/>
      <c r="S44" s="257"/>
      <c r="T44" s="257"/>
      <c r="U44" s="258"/>
    </row>
    <row r="45" spans="1:21" ht="30" customHeight="1">
      <c r="A45" s="262"/>
      <c r="B45" s="263"/>
      <c r="C45" s="263"/>
      <c r="D45" s="263"/>
      <c r="E45" s="263"/>
      <c r="F45" s="263"/>
      <c r="G45" s="263"/>
      <c r="H45" s="263"/>
      <c r="I45" s="263"/>
      <c r="J45" s="263"/>
      <c r="K45" s="264"/>
      <c r="L45" s="256"/>
      <c r="M45" s="257"/>
      <c r="N45" s="257"/>
      <c r="O45" s="257"/>
      <c r="P45" s="257"/>
      <c r="Q45" s="257"/>
      <c r="R45" s="257"/>
      <c r="S45" s="257"/>
      <c r="T45" s="257"/>
      <c r="U45" s="258"/>
    </row>
    <row r="46" spans="1:21" ht="30" customHeight="1">
      <c r="A46" s="262"/>
      <c r="B46" s="263"/>
      <c r="C46" s="263"/>
      <c r="D46" s="263"/>
      <c r="E46" s="263"/>
      <c r="F46" s="263"/>
      <c r="G46" s="263"/>
      <c r="H46" s="263"/>
      <c r="I46" s="263"/>
      <c r="J46" s="263"/>
      <c r="K46" s="264"/>
      <c r="L46" s="256"/>
      <c r="M46" s="257"/>
      <c r="N46" s="257"/>
      <c r="O46" s="257"/>
      <c r="P46" s="257"/>
      <c r="Q46" s="257"/>
      <c r="R46" s="257"/>
      <c r="S46" s="257"/>
      <c r="T46" s="257"/>
      <c r="U46" s="258"/>
    </row>
    <row r="47" spans="1:21" ht="30" customHeight="1">
      <c r="A47" s="262"/>
      <c r="B47" s="263"/>
      <c r="C47" s="263"/>
      <c r="D47" s="263"/>
      <c r="E47" s="263"/>
      <c r="F47" s="263"/>
      <c r="G47" s="263"/>
      <c r="H47" s="263"/>
      <c r="I47" s="263"/>
      <c r="J47" s="263"/>
      <c r="K47" s="264"/>
      <c r="L47" s="256"/>
      <c r="M47" s="257"/>
      <c r="N47" s="257"/>
      <c r="O47" s="257"/>
      <c r="P47" s="257"/>
      <c r="Q47" s="257"/>
      <c r="R47" s="257"/>
      <c r="S47" s="257"/>
      <c r="T47" s="257"/>
      <c r="U47" s="258"/>
    </row>
    <row r="48" spans="1:21" ht="30" customHeight="1">
      <c r="A48" s="262"/>
      <c r="B48" s="263"/>
      <c r="C48" s="263"/>
      <c r="D48" s="263"/>
      <c r="E48" s="263"/>
      <c r="F48" s="263"/>
      <c r="G48" s="263"/>
      <c r="H48" s="263"/>
      <c r="I48" s="263"/>
      <c r="J48" s="263"/>
      <c r="K48" s="264"/>
      <c r="L48" s="259"/>
      <c r="M48" s="260"/>
      <c r="N48" s="260"/>
      <c r="O48" s="260"/>
      <c r="P48" s="260"/>
      <c r="Q48" s="260"/>
      <c r="R48" s="260"/>
      <c r="S48" s="260"/>
      <c r="T48" s="260"/>
      <c r="U48" s="261"/>
    </row>
    <row r="49" spans="1:12" ht="15.75">
      <c r="A49" s="194" t="s">
        <v>103</v>
      </c>
      <c r="B49" s="194"/>
      <c r="C49" s="194"/>
      <c r="D49" s="194"/>
      <c r="E49" s="194"/>
      <c r="F49" s="194"/>
      <c r="G49" s="194"/>
      <c r="H49" s="194"/>
      <c r="I49" s="194"/>
      <c r="J49" s="194"/>
      <c r="K49" s="194"/>
      <c r="L49" s="100"/>
    </row>
  </sheetData>
  <sheetProtection sheet="1" selectLockedCells="1"/>
  <protectedRanges>
    <protectedRange sqref="A8:B19 D8:L19 I5 K5 N8:N19 A26 L26" name="範囲1"/>
  </protectedRanges>
  <mergeCells count="26">
    <mergeCell ref="A25:K25"/>
    <mergeCell ref="L25:U25"/>
    <mergeCell ref="A26:K48"/>
    <mergeCell ref="L26:U48"/>
    <mergeCell ref="A49:K49"/>
    <mergeCell ref="Q23:R23"/>
    <mergeCell ref="S23:U23"/>
    <mergeCell ref="B5:D5"/>
    <mergeCell ref="M5:N5"/>
    <mergeCell ref="O5:P5"/>
    <mergeCell ref="R5:S5"/>
    <mergeCell ref="T5:U5"/>
    <mergeCell ref="A20:H20"/>
    <mergeCell ref="A21:K21"/>
    <mergeCell ref="L22:M22"/>
    <mergeCell ref="N22:P22"/>
    <mergeCell ref="Q22:R22"/>
    <mergeCell ref="S22:U22"/>
    <mergeCell ref="B4:D4"/>
    <mergeCell ref="M4:P4"/>
    <mergeCell ref="R4:U4"/>
    <mergeCell ref="A1:F1"/>
    <mergeCell ref="N1:U1"/>
    <mergeCell ref="A2:U2"/>
    <mergeCell ref="L3:P3"/>
    <mergeCell ref="Q3:U3"/>
  </mergeCells>
  <phoneticPr fontId="5"/>
  <conditionalFormatting sqref="A8:B19 N8:N19">
    <cfRule type="containsBlanks" dxfId="5" priority="3">
      <formula>LEN(TRIM(A8))=0</formula>
    </cfRule>
  </conditionalFormatting>
  <conditionalFormatting sqref="D8:L19">
    <cfRule type="containsBlanks" dxfId="4" priority="1">
      <formula>LEN(TRIM(D8))=0</formula>
    </cfRule>
  </conditionalFormatting>
  <conditionalFormatting sqref="I5 K5">
    <cfRule type="containsBlanks" dxfId="3" priority="2">
      <formula>LEN(TRIM(I5))=0</formula>
    </cfRule>
  </conditionalFormatting>
  <dataValidations count="2">
    <dataValidation type="list" allowBlank="1" showInputMessage="1" showErrorMessage="1" sqref="K8:K19" xr:uid="{7BB3229F-674B-4B6C-96B1-1098EE9F165F}">
      <formula1>"有,無"</formula1>
    </dataValidation>
    <dataValidation type="list" allowBlank="1" showInputMessage="1" showErrorMessage="1" sqref="I5 K5" xr:uid="{0472F3D5-6B6A-4BEA-A315-6CFC8261260F}">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6BA88E5-D9E2-46BA-B1CA-95F1855E8F6C}">
          <x14:formula1>
            <xm:f>'(参考)宿泊費等'!$H$2:$BB$2</xm:f>
          </x14:formula1>
          <xm:sqref>I8:I19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9491-FAC1-4EDE-B57E-740F6D94EA7D}">
  <sheetPr>
    <tabColor rgb="FFFFFF00"/>
    <pageSetUpPr fitToPage="1"/>
  </sheetPr>
  <dimension ref="A1:AM49"/>
  <sheetViews>
    <sheetView showZeros="0" view="pageBreakPreview" zoomScale="90" zoomScaleNormal="115" zoomScaleSheetLayoutView="90" workbookViewId="0">
      <selection activeCell="A2" sqref="A2"/>
    </sheetView>
  </sheetViews>
  <sheetFormatPr defaultColWidth="2.5703125" defaultRowHeight="30" customHeight="1"/>
  <cols>
    <col min="1" max="1" width="7.85546875" style="1" bestFit="1" customWidth="1"/>
    <col min="2" max="2" width="7.7109375" style="1" bestFit="1" customWidth="1"/>
    <col min="3" max="3" width="4.28515625" style="3" bestFit="1" customWidth="1"/>
    <col min="4" max="4" width="7.7109375" style="1" bestFit="1" customWidth="1"/>
    <col min="5" max="5" width="10.7109375" style="1" customWidth="1"/>
    <col min="6" max="6" width="18.7109375" style="1" customWidth="1"/>
    <col min="7" max="7" width="10.7109375" style="1" customWidth="1"/>
    <col min="8" max="8" width="18.7109375" style="1" customWidth="1"/>
    <col min="9" max="9" width="8.85546875" style="1" customWidth="1"/>
    <col min="10" max="10" width="8.85546875" style="3" customWidth="1"/>
    <col min="11" max="11" width="9.28515625" style="3" bestFit="1" customWidth="1"/>
    <col min="12" max="12" width="7.85546875" style="3" customWidth="1"/>
    <col min="13" max="21" width="7.85546875" style="1" customWidth="1"/>
    <col min="22" max="16384" width="2.5703125" style="1"/>
  </cols>
  <sheetData>
    <row r="1" spans="1:39" ht="15.75">
      <c r="A1" s="220" t="s">
        <v>0</v>
      </c>
      <c r="B1" s="220"/>
      <c r="C1" s="220"/>
      <c r="D1" s="220"/>
      <c r="E1" s="220"/>
      <c r="F1" s="220"/>
      <c r="G1" s="2"/>
      <c r="H1" s="2"/>
      <c r="I1" s="2"/>
      <c r="J1" s="2"/>
      <c r="K1" s="2"/>
      <c r="L1" s="2"/>
      <c r="M1" s="2"/>
      <c r="N1" s="225" t="str">
        <f>'報告書(車)'!U5&amp;"　"&amp;'報告書(車)'!U6</f>
        <v>　</v>
      </c>
      <c r="O1" s="225"/>
      <c r="P1" s="225"/>
      <c r="Q1" s="225"/>
      <c r="R1" s="225"/>
      <c r="S1" s="225"/>
      <c r="T1" s="225"/>
      <c r="U1" s="225"/>
    </row>
    <row r="2" spans="1:39" ht="15.75">
      <c r="A2" s="221" t="s">
        <v>110</v>
      </c>
      <c r="B2" s="221"/>
      <c r="C2" s="221"/>
      <c r="D2" s="221"/>
      <c r="E2" s="221"/>
      <c r="F2" s="221"/>
      <c r="G2" s="221"/>
      <c r="H2" s="221"/>
      <c r="I2" s="221"/>
      <c r="J2" s="221"/>
      <c r="K2" s="221"/>
      <c r="L2" s="221"/>
      <c r="M2" s="221"/>
      <c r="N2" s="221"/>
      <c r="O2" s="221"/>
      <c r="P2" s="221"/>
      <c r="Q2" s="221"/>
      <c r="R2" s="221"/>
      <c r="S2" s="221"/>
      <c r="T2" s="221"/>
      <c r="U2" s="221"/>
    </row>
    <row r="3" spans="1:39" ht="30" customHeight="1">
      <c r="E3" s="30"/>
      <c r="I3" s="130"/>
      <c r="J3" s="130"/>
      <c r="K3" s="131"/>
      <c r="L3" s="222" t="s">
        <v>56</v>
      </c>
      <c r="M3" s="223"/>
      <c r="N3" s="223"/>
      <c r="O3" s="223"/>
      <c r="P3" s="223"/>
      <c r="Q3" s="222" t="s">
        <v>57</v>
      </c>
      <c r="R3" s="223"/>
      <c r="S3" s="223"/>
      <c r="T3" s="223"/>
      <c r="U3" s="224"/>
    </row>
    <row r="4" spans="1:39" ht="30" customHeight="1" thickBot="1">
      <c r="A4" s="32" t="s">
        <v>58</v>
      </c>
      <c r="B4" s="212">
        <f>'報告書(車)'!$Z$19</f>
        <v>0</v>
      </c>
      <c r="C4" s="212"/>
      <c r="D4" s="212"/>
      <c r="E4" s="22"/>
      <c r="L4" s="132" t="s">
        <v>59</v>
      </c>
      <c r="M4" s="265">
        <f>J20*18</f>
        <v>0</v>
      </c>
      <c r="N4" s="266"/>
      <c r="O4" s="266"/>
      <c r="P4" s="266"/>
      <c r="Q4" s="34" t="s">
        <v>59</v>
      </c>
      <c r="R4" s="182">
        <f>M4</f>
        <v>0</v>
      </c>
      <c r="S4" s="183"/>
      <c r="T4" s="183"/>
      <c r="U4" s="184"/>
    </row>
    <row r="5" spans="1:39" ht="30" customHeight="1" thickBot="1">
      <c r="A5" s="32" t="s">
        <v>60</v>
      </c>
      <c r="B5" s="212">
        <f>'報告書(車)'!$O$19</f>
        <v>0</v>
      </c>
      <c r="C5" s="212"/>
      <c r="D5" s="212"/>
      <c r="E5" s="22"/>
      <c r="F5" s="22"/>
      <c r="G5" s="22"/>
      <c r="H5" s="126" t="s">
        <v>61</v>
      </c>
      <c r="I5" s="127"/>
      <c r="J5" s="128" t="s">
        <v>63</v>
      </c>
      <c r="K5" s="129"/>
      <c r="L5" s="99" t="s">
        <v>64</v>
      </c>
      <c r="M5" s="185" t="s">
        <v>65</v>
      </c>
      <c r="N5" s="186"/>
      <c r="O5" s="187" t="s">
        <v>66</v>
      </c>
      <c r="P5" s="213"/>
      <c r="Q5" s="101" t="s">
        <v>64</v>
      </c>
      <c r="R5" s="185" t="s">
        <v>65</v>
      </c>
      <c r="S5" s="186"/>
      <c r="T5" s="187" t="s">
        <v>66</v>
      </c>
      <c r="U5" s="188"/>
    </row>
    <row r="6" spans="1:39" ht="30" customHeight="1">
      <c r="A6" s="35" t="s">
        <v>67</v>
      </c>
      <c r="B6" s="36" t="s">
        <v>68</v>
      </c>
      <c r="C6" s="37" t="s">
        <v>69</v>
      </c>
      <c r="D6" s="38" t="s">
        <v>70</v>
      </c>
      <c r="E6" s="39" t="s">
        <v>71</v>
      </c>
      <c r="F6" s="39" t="s">
        <v>72</v>
      </c>
      <c r="G6" s="40" t="s">
        <v>73</v>
      </c>
      <c r="H6" s="123" t="s">
        <v>72</v>
      </c>
      <c r="I6" s="123" t="s">
        <v>74</v>
      </c>
      <c r="J6" s="124" t="s">
        <v>75</v>
      </c>
      <c r="K6" s="125" t="s">
        <v>76</v>
      </c>
      <c r="L6" s="120" t="s">
        <v>77</v>
      </c>
      <c r="M6" s="114" t="s">
        <v>78</v>
      </c>
      <c r="N6" s="103" t="s">
        <v>79</v>
      </c>
      <c r="O6" s="41" t="s">
        <v>78</v>
      </c>
      <c r="P6" s="121" t="s">
        <v>80</v>
      </c>
      <c r="Q6" s="120" t="s">
        <v>77</v>
      </c>
      <c r="R6" s="114" t="s">
        <v>78</v>
      </c>
      <c r="S6" s="103" t="s">
        <v>81</v>
      </c>
      <c r="T6" s="41" t="s">
        <v>78</v>
      </c>
      <c r="U6" s="122" t="s">
        <v>80</v>
      </c>
    </row>
    <row r="7" spans="1:39" s="50" customFormat="1" ht="15.75">
      <c r="A7" s="42"/>
      <c r="B7" s="43"/>
      <c r="C7" s="44"/>
      <c r="D7" s="45"/>
      <c r="E7" s="46"/>
      <c r="F7" s="46"/>
      <c r="G7" s="47"/>
      <c r="H7" s="46"/>
      <c r="I7" s="46"/>
      <c r="J7" s="48" t="s">
        <v>82</v>
      </c>
      <c r="K7" s="43"/>
      <c r="L7" s="42" t="s">
        <v>83</v>
      </c>
      <c r="M7" s="49" t="s">
        <v>84</v>
      </c>
      <c r="N7" s="110" t="s">
        <v>83</v>
      </c>
      <c r="O7" s="49" t="s">
        <v>84</v>
      </c>
      <c r="P7" s="44" t="s">
        <v>83</v>
      </c>
      <c r="Q7" s="134" t="s">
        <v>83</v>
      </c>
      <c r="R7" s="49" t="s">
        <v>84</v>
      </c>
      <c r="S7" s="110" t="s">
        <v>83</v>
      </c>
      <c r="T7" s="49" t="s">
        <v>84</v>
      </c>
      <c r="U7" s="133" t="s">
        <v>83</v>
      </c>
      <c r="AM7"/>
    </row>
    <row r="8" spans="1:39" ht="30" customHeight="1">
      <c r="A8" s="86"/>
      <c r="B8" s="87"/>
      <c r="C8" s="53" t="s">
        <v>85</v>
      </c>
      <c r="D8" s="88"/>
      <c r="E8" s="89"/>
      <c r="F8" s="89"/>
      <c r="G8" s="89"/>
      <c r="H8" s="89"/>
      <c r="I8" s="15"/>
      <c r="J8" s="143"/>
      <c r="K8" s="90"/>
      <c r="L8" s="116"/>
      <c r="M8" s="108" t="str">
        <f>IF(I8="","",1)</f>
        <v/>
      </c>
      <c r="N8" s="107"/>
      <c r="O8" s="108" t="str">
        <f>IF(M8="","",1)</f>
        <v/>
      </c>
      <c r="P8" s="59" t="str">
        <f>IF(O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8" s="57">
        <f>L8</f>
        <v>0</v>
      </c>
      <c r="R8" s="58" t="str">
        <f>M8</f>
        <v/>
      </c>
      <c r="S8" s="58" t="str">
        <f>IFERROR(IF(OR(I8="北海道",I8="青森県",I8="岩手県",I8="宮城県",I8="秋田県",I8="山形県",I8="福島県",I8="茨城県",I8="栃木県",I8="群馬県",I8="埼玉県",I8="千葉県",I8="東京都",I8="神奈川県",I8="新潟県",I8="富山県",I8="石川県",I8="福井県",I8="山梨県",I8="長野県",I8="岐阜県",I8="静岡県",I8="愛知県",I8="三重県",I8="滋賀県",I8="京都府",I8="大阪府",I8="兵庫県",I8="奈良県",I8="和歌山県",I8="鳥取県",I8="島根県",I8="岡山県",I8="広島県",I8="山口県",I8="徳島県",I8="香川県",I8="愛媛県",I8="高知県",I8="福岡県",I8="佐賀県",I8="長崎県",I8="熊本県",I8="大分県",I8="宮崎県",I8="鹿児島県",I8="沖縄県"),IF(R8=1,MIN(N8,_xlfn.XLOOKUP($B$5,'(参考)宿泊費等'!$B$3:$B$25,_xlfn.XLOOKUP(I8,'(参考)宿泊費等'!$H$2:$BB$2,'(参考)宿泊費等'!$H$3:$BB$25,""),"")),""),""),"")</f>
        <v/>
      </c>
      <c r="T8" s="58" t="str">
        <f>O8</f>
        <v/>
      </c>
      <c r="U8" s="59" t="str">
        <f>IF(T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9" spans="1:39" ht="30" customHeight="1">
      <c r="A9" s="86"/>
      <c r="B9" s="91"/>
      <c r="C9" s="61" t="s">
        <v>85</v>
      </c>
      <c r="D9" s="92"/>
      <c r="E9" s="93"/>
      <c r="F9" s="89"/>
      <c r="G9" s="93"/>
      <c r="H9" s="93"/>
      <c r="I9" s="15"/>
      <c r="J9" s="94"/>
      <c r="K9" s="117"/>
      <c r="L9" s="116"/>
      <c r="M9" s="115" t="str">
        <f>IF(I9="","",1)</f>
        <v/>
      </c>
      <c r="N9" s="95"/>
      <c r="O9" s="108" t="str">
        <f t="shared" ref="O9:O19" si="0">IF(M9="","",1)</f>
        <v/>
      </c>
      <c r="P9" s="59" t="str">
        <f>IF(O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9" s="65">
        <f t="shared" ref="Q9:R19" si="1">L9</f>
        <v>0</v>
      </c>
      <c r="R9" s="58" t="str">
        <f t="shared" si="1"/>
        <v/>
      </c>
      <c r="S9" s="58" t="str">
        <f>IFERROR(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R9=1,MIN(N9,_xlfn.XLOOKUP($B$5,'(参考)宿泊費等'!$B$3:$B$25,_xlfn.XLOOKUP(I9,'(参考)宿泊費等'!$H$2:$BB$2,'(参考)宿泊費等'!$H$3:$BB$25,""),"")),""),""),"")</f>
        <v/>
      </c>
      <c r="T9" s="58" t="str">
        <f t="shared" ref="T9:T19" si="2">O9</f>
        <v/>
      </c>
      <c r="U9" s="59" t="str">
        <f>IF(T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0" spans="1:39" ht="30" customHeight="1">
      <c r="A10" s="96"/>
      <c r="B10" s="91"/>
      <c r="C10" s="61" t="s">
        <v>85</v>
      </c>
      <c r="D10" s="92"/>
      <c r="E10" s="93"/>
      <c r="F10" s="93"/>
      <c r="G10" s="97"/>
      <c r="H10" s="89"/>
      <c r="I10" s="15"/>
      <c r="J10" s="94"/>
      <c r="K10" s="118"/>
      <c r="L10" s="116"/>
      <c r="M10" s="109" t="str">
        <f t="shared" ref="M10:M19" si="3">IF(I10="","",1)</f>
        <v/>
      </c>
      <c r="N10" s="95"/>
      <c r="O10" s="108" t="str">
        <f t="shared" si="0"/>
        <v/>
      </c>
      <c r="P10" s="59" t="str">
        <f>IF(O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0" s="65">
        <f t="shared" si="1"/>
        <v>0</v>
      </c>
      <c r="R10" s="58" t="str">
        <f>M10</f>
        <v/>
      </c>
      <c r="S10" s="58" t="str">
        <f>IFERROR(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R10=1,MIN(N10,_xlfn.XLOOKUP($B$5,'(参考)宿泊費等'!$B$3:$B$25,_xlfn.XLOOKUP(I10,'(参考)宿泊費等'!$H$2:$BB$2,'(参考)宿泊費等'!$H$3:$BB$25,""),"")),""),""),"")</f>
        <v/>
      </c>
      <c r="T10" s="58" t="str">
        <f t="shared" si="2"/>
        <v/>
      </c>
      <c r="U10" s="59" t="str">
        <f>IF(T10="","",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1" spans="1:39" ht="30" customHeight="1">
      <c r="A11" s="96"/>
      <c r="B11" s="91"/>
      <c r="C11" s="61" t="s">
        <v>69</v>
      </c>
      <c r="D11" s="92"/>
      <c r="E11" s="93"/>
      <c r="F11" s="93"/>
      <c r="G11" s="97"/>
      <c r="H11" s="97"/>
      <c r="I11" s="15"/>
      <c r="J11" s="94"/>
      <c r="K11" s="118"/>
      <c r="L11" s="116"/>
      <c r="M11" s="109" t="str">
        <f t="shared" si="3"/>
        <v/>
      </c>
      <c r="N11" s="95"/>
      <c r="O11" s="108" t="str">
        <f t="shared" si="0"/>
        <v/>
      </c>
      <c r="P11" s="59" t="str">
        <f>IF(O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1" s="65">
        <f t="shared" si="1"/>
        <v>0</v>
      </c>
      <c r="R11" s="58" t="str">
        <f t="shared" si="1"/>
        <v/>
      </c>
      <c r="S11" s="58" t="str">
        <f>IFERROR(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R11=1,MIN(N11,_xlfn.XLOOKUP($B$5,'(参考)宿泊費等'!$B$3:$B$25,_xlfn.XLOOKUP(I11,'(参考)宿泊費等'!$H$2:$BB$2,'(参考)宿泊費等'!$H$3:$BB$25,""),"")),""),""),"")</f>
        <v/>
      </c>
      <c r="T11" s="58" t="str">
        <f t="shared" si="2"/>
        <v/>
      </c>
      <c r="U11" s="59" t="str">
        <f>IF(T11="","",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2" spans="1:39" ht="30" customHeight="1">
      <c r="A12" s="96"/>
      <c r="B12" s="91"/>
      <c r="C12" s="61" t="s">
        <v>69</v>
      </c>
      <c r="D12" s="92"/>
      <c r="E12" s="93"/>
      <c r="F12" s="93"/>
      <c r="G12" s="97"/>
      <c r="H12" s="97"/>
      <c r="I12" s="15"/>
      <c r="J12" s="94"/>
      <c r="K12" s="118"/>
      <c r="L12" s="116"/>
      <c r="M12" s="115" t="str">
        <f t="shared" si="3"/>
        <v/>
      </c>
      <c r="N12" s="95"/>
      <c r="O12" s="108" t="str">
        <f t="shared" si="0"/>
        <v/>
      </c>
      <c r="P12" s="59" t="str">
        <f>IF(O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2" s="65">
        <f t="shared" si="1"/>
        <v>0</v>
      </c>
      <c r="R12" s="58" t="str">
        <f t="shared" si="1"/>
        <v/>
      </c>
      <c r="S12" s="58" t="str">
        <f>IFERROR(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R12=1,MIN(N12,_xlfn.XLOOKUP($B$5,'(参考)宿泊費等'!$B$3:$B$25,_xlfn.XLOOKUP(I12,'(参考)宿泊費等'!$H$2:$BB$2,'(参考)宿泊費等'!$H$3:$BB$25,""),"")),""),""),"")</f>
        <v/>
      </c>
      <c r="T12" s="58" t="str">
        <f t="shared" si="2"/>
        <v/>
      </c>
      <c r="U12" s="59" t="str">
        <f>IF(T12="","",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3" spans="1:39" ht="30" customHeight="1">
      <c r="A13" s="96"/>
      <c r="B13" s="91"/>
      <c r="C13" s="61" t="s">
        <v>69</v>
      </c>
      <c r="D13" s="92"/>
      <c r="E13" s="93"/>
      <c r="F13" s="93"/>
      <c r="G13" s="97"/>
      <c r="H13" s="97"/>
      <c r="I13" s="15"/>
      <c r="J13" s="94"/>
      <c r="K13" s="117"/>
      <c r="L13" s="116"/>
      <c r="M13" s="109" t="str">
        <f t="shared" si="3"/>
        <v/>
      </c>
      <c r="N13" s="95"/>
      <c r="O13" s="108" t="str">
        <f t="shared" si="0"/>
        <v/>
      </c>
      <c r="P13" s="59" t="str">
        <f>IF(O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3" s="65">
        <f t="shared" si="1"/>
        <v>0</v>
      </c>
      <c r="R13" s="58" t="str">
        <f t="shared" si="1"/>
        <v/>
      </c>
      <c r="S13" s="58" t="str">
        <f>IFERROR(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R13=1,MIN(N13,_xlfn.XLOOKUP($B$5,'(参考)宿泊費等'!$B$3:$B$25,_xlfn.XLOOKUP(I13,'(参考)宿泊費等'!$H$2:$BB$2,'(参考)宿泊費等'!$H$3:$BB$25,""),"")),""),""),"")</f>
        <v/>
      </c>
      <c r="T13" s="58" t="str">
        <f t="shared" si="2"/>
        <v/>
      </c>
      <c r="U13" s="59" t="str">
        <f>IF(T13="","",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4" spans="1:39" ht="30" customHeight="1">
      <c r="A14" s="86"/>
      <c r="B14" s="91"/>
      <c r="C14" s="61" t="s">
        <v>85</v>
      </c>
      <c r="D14" s="92"/>
      <c r="E14" s="93"/>
      <c r="F14" s="89"/>
      <c r="G14" s="93"/>
      <c r="H14" s="93"/>
      <c r="I14" s="15"/>
      <c r="J14" s="94"/>
      <c r="K14" s="118"/>
      <c r="L14" s="116"/>
      <c r="M14" s="109" t="str">
        <f t="shared" si="3"/>
        <v/>
      </c>
      <c r="N14" s="95"/>
      <c r="O14" s="108" t="str">
        <f t="shared" si="0"/>
        <v/>
      </c>
      <c r="P14" s="59" t="str">
        <f>IF(O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4" s="65">
        <f t="shared" si="1"/>
        <v>0</v>
      </c>
      <c r="R14" s="58" t="str">
        <f t="shared" si="1"/>
        <v/>
      </c>
      <c r="S14" s="58" t="str">
        <f>IFERROR(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R14=1,MIN(N14,_xlfn.XLOOKUP($B$5,'(参考)宿泊費等'!$B$3:$B$25,_xlfn.XLOOKUP(I14,'(参考)宿泊費等'!$H$2:$BB$2,'(参考)宿泊費等'!$H$3:$BB$25,""),"")),""),""),"")</f>
        <v/>
      </c>
      <c r="T14" s="58" t="str">
        <f t="shared" si="2"/>
        <v/>
      </c>
      <c r="U14" s="59" t="str">
        <f>IF(T14="","",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5" spans="1:39" ht="30" customHeight="1">
      <c r="A15" s="96"/>
      <c r="B15" s="91"/>
      <c r="C15" s="61" t="s">
        <v>85</v>
      </c>
      <c r="D15" s="92"/>
      <c r="E15" s="93"/>
      <c r="F15" s="93"/>
      <c r="G15" s="97"/>
      <c r="H15" s="89"/>
      <c r="I15" s="15"/>
      <c r="J15" s="94"/>
      <c r="K15" s="118"/>
      <c r="L15" s="116"/>
      <c r="M15" s="109" t="str">
        <f t="shared" si="3"/>
        <v/>
      </c>
      <c r="N15" s="95"/>
      <c r="O15" s="108" t="str">
        <f t="shared" si="0"/>
        <v/>
      </c>
      <c r="P15" s="59" t="str">
        <f>IF(O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5" s="65">
        <f t="shared" si="1"/>
        <v>0</v>
      </c>
      <c r="R15" s="58" t="str">
        <f t="shared" si="1"/>
        <v/>
      </c>
      <c r="S15" s="58" t="str">
        <f>IFERROR(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R15=1,MIN(N15,_xlfn.XLOOKUP($B$5,'(参考)宿泊費等'!$B$3:$B$25,_xlfn.XLOOKUP(I15,'(参考)宿泊費等'!$H$2:$BB$2,'(参考)宿泊費等'!$H$3:$BB$25,""),"")),""),""),"")</f>
        <v/>
      </c>
      <c r="T15" s="58" t="str">
        <f t="shared" si="2"/>
        <v/>
      </c>
      <c r="U15" s="59" t="str">
        <f>IF(T15="","",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6" spans="1:39" ht="30" customHeight="1">
      <c r="A16" s="96"/>
      <c r="B16" s="91"/>
      <c r="C16" s="61" t="s">
        <v>69</v>
      </c>
      <c r="D16" s="92"/>
      <c r="E16" s="93"/>
      <c r="F16" s="93"/>
      <c r="G16" s="97"/>
      <c r="H16" s="97"/>
      <c r="I16" s="15"/>
      <c r="J16" s="94"/>
      <c r="K16" s="118"/>
      <c r="L16" s="116"/>
      <c r="M16" s="109" t="str">
        <f t="shared" si="3"/>
        <v/>
      </c>
      <c r="N16" s="95"/>
      <c r="O16" s="108" t="str">
        <f t="shared" si="0"/>
        <v/>
      </c>
      <c r="P16" s="59" t="str">
        <f>IF(O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6" s="65">
        <f t="shared" si="1"/>
        <v>0</v>
      </c>
      <c r="R16" s="58" t="str">
        <f t="shared" si="1"/>
        <v/>
      </c>
      <c r="S16" s="58" t="str">
        <f>IFERROR(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R16=1,MIN(N16,_xlfn.XLOOKUP($B$5,'(参考)宿泊費等'!$B$3:$B$25,_xlfn.XLOOKUP(I16,'(参考)宿泊費等'!$H$2:$BB$2,'(参考)宿泊費等'!$H$3:$BB$25,""),"")),""),""),"")</f>
        <v/>
      </c>
      <c r="T16" s="58" t="str">
        <f t="shared" si="2"/>
        <v/>
      </c>
      <c r="U16" s="59" t="str">
        <f>IF(T16="","",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7" spans="1:36" ht="30" customHeight="1">
      <c r="A17" s="96"/>
      <c r="B17" s="91"/>
      <c r="C17" s="61" t="s">
        <v>69</v>
      </c>
      <c r="D17" s="92"/>
      <c r="E17" s="93"/>
      <c r="F17" s="93"/>
      <c r="G17" s="97"/>
      <c r="H17" s="97"/>
      <c r="I17" s="15"/>
      <c r="J17" s="94"/>
      <c r="K17" s="118"/>
      <c r="L17" s="116"/>
      <c r="M17" s="109" t="str">
        <f t="shared" si="3"/>
        <v/>
      </c>
      <c r="N17" s="95"/>
      <c r="O17" s="108" t="str">
        <f t="shared" si="0"/>
        <v/>
      </c>
      <c r="P17" s="59" t="str">
        <f>IF(O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7" s="65">
        <f t="shared" si="1"/>
        <v>0</v>
      </c>
      <c r="R17" s="58" t="str">
        <f t="shared" si="1"/>
        <v/>
      </c>
      <c r="S17" s="58" t="str">
        <f>IFERROR(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R17=1,MIN(N17,_xlfn.XLOOKUP($B$5,'(参考)宿泊費等'!$B$3:$B$25,_xlfn.XLOOKUP(I17,'(参考)宿泊費等'!$H$2:$BB$2,'(参考)宿泊費等'!$H$3:$BB$25,""),"")),""),""),"")</f>
        <v/>
      </c>
      <c r="T17" s="58" t="str">
        <f t="shared" si="2"/>
        <v/>
      </c>
      <c r="U17" s="59" t="str">
        <f>IF(T17="","",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8" spans="1:36" ht="30" customHeight="1">
      <c r="A18" s="96"/>
      <c r="B18" s="91"/>
      <c r="C18" s="61" t="s">
        <v>69</v>
      </c>
      <c r="D18" s="92"/>
      <c r="E18" s="93"/>
      <c r="F18" s="93"/>
      <c r="G18" s="97"/>
      <c r="H18" s="97"/>
      <c r="I18" s="15"/>
      <c r="J18" s="94"/>
      <c r="K18" s="118"/>
      <c r="L18" s="116"/>
      <c r="M18" s="109" t="str">
        <f t="shared" si="3"/>
        <v/>
      </c>
      <c r="N18" s="95"/>
      <c r="O18" s="108" t="str">
        <f t="shared" si="0"/>
        <v/>
      </c>
      <c r="P18" s="59" t="str">
        <f>IF(O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8" s="65">
        <f t="shared" si="1"/>
        <v>0</v>
      </c>
      <c r="R18" s="58" t="str">
        <f t="shared" si="1"/>
        <v/>
      </c>
      <c r="S18" s="58" t="str">
        <f>IFERROR(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R18=1,MIN(N18,_xlfn.XLOOKUP($B$5,'(参考)宿泊費等'!$B$3:$B$25,_xlfn.XLOOKUP(I18,'(参考)宿泊費等'!$H$2:$BB$2,'(参考)宿泊費等'!$H$3:$BB$25,""),"")),""),""),"")</f>
        <v/>
      </c>
      <c r="T18" s="58" t="str">
        <f t="shared" si="2"/>
        <v/>
      </c>
      <c r="U18" s="59" t="str">
        <f>IF(T18="","",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19" spans="1:36" ht="30" customHeight="1" thickBot="1">
      <c r="A19" s="96"/>
      <c r="B19" s="91"/>
      <c r="C19" s="61" t="s">
        <v>69</v>
      </c>
      <c r="D19" s="92"/>
      <c r="E19" s="93"/>
      <c r="F19" s="93"/>
      <c r="G19" s="93"/>
      <c r="H19" s="93"/>
      <c r="I19" s="15"/>
      <c r="J19" s="94"/>
      <c r="K19" s="118"/>
      <c r="L19" s="138"/>
      <c r="M19" s="111" t="str">
        <f t="shared" si="3"/>
        <v/>
      </c>
      <c r="N19" s="112"/>
      <c r="O19" s="108" t="str">
        <f t="shared" si="0"/>
        <v/>
      </c>
      <c r="P19" s="59" t="str">
        <f>IF(O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c r="Q19" s="135">
        <f t="shared" si="1"/>
        <v>0</v>
      </c>
      <c r="R19" s="58" t="str">
        <f t="shared" si="1"/>
        <v/>
      </c>
      <c r="S19" s="58" t="str">
        <f>IFERROR(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R19=1,MIN(N19,_xlfn.XLOOKUP($B$5,'(参考)宿泊費等'!$B$3:$B$25,_xlfn.XLOOKUP(I19,'(参考)宿泊費等'!$H$2:$BB$2,'(参考)宿泊費等'!$H$3:$BB$25,""),"")),""),""),"")</f>
        <v/>
      </c>
      <c r="T19" s="58" t="str">
        <f t="shared" si="2"/>
        <v/>
      </c>
      <c r="U19" s="59" t="str">
        <f>IF(T19="","",IF(AND($I$5="なし",$K$5="なし"),_xlfn.XLOOKUP($B$5,'(参考)宿泊費等'!$B$3:$B$25,'(参考)宿泊費等'!$D$3:$D$25,""),IF(AND($I$5="なし",$K$5="あり"),_xlfn.XLOOKUP($B$5,'(参考)宿泊費等'!$B$3:$B$25,'(参考)宿泊費等'!$E$3:$E$25,""),IF(AND($I$5="あり",$K$5="なし"),
_xlfn.XLOOKUP($B$5,'(参考)宿泊費等'!$B$3:$B$25,'(参考)宿泊費等'!$F$3:$F$25,""),IF(AND($I$5="あり",$K$5="あり"),_xlfn.XLOOKUP($B$5,'(参考)宿泊費等'!$B$3:$B$25,'(参考)宿泊費等'!$G$3:$G$25,""),"")))))</f>
        <v/>
      </c>
    </row>
    <row r="20" spans="1:36" ht="30" customHeight="1" thickBot="1">
      <c r="A20" s="214" t="s">
        <v>96</v>
      </c>
      <c r="B20" s="215"/>
      <c r="C20" s="215"/>
      <c r="D20" s="215"/>
      <c r="E20" s="215"/>
      <c r="F20" s="215"/>
      <c r="G20" s="215"/>
      <c r="H20" s="216"/>
      <c r="I20" s="98"/>
      <c r="J20" s="69">
        <f>TRUNC(SUM(J8:J19),-0.1)</f>
        <v>0</v>
      </c>
      <c r="K20" s="119"/>
      <c r="L20" s="105">
        <f t="shared" ref="L20:P20" si="4">SUM(L8:L19)</f>
        <v>0</v>
      </c>
      <c r="M20" s="105"/>
      <c r="N20" s="104">
        <f t="shared" si="4"/>
        <v>0</v>
      </c>
      <c r="O20" s="106"/>
      <c r="P20" s="106">
        <f t="shared" si="4"/>
        <v>0</v>
      </c>
      <c r="Q20" s="136">
        <f>SUM(Q8:Q19)</f>
        <v>0</v>
      </c>
      <c r="R20" s="70"/>
      <c r="S20" s="105">
        <f>SUM(S8:S19)</f>
        <v>0</v>
      </c>
      <c r="T20" s="105"/>
      <c r="U20" s="71">
        <f>SUM(U8:U19)</f>
        <v>0</v>
      </c>
    </row>
    <row r="21" spans="1:36" ht="16.5" thickBot="1">
      <c r="A21" s="217" t="s">
        <v>97</v>
      </c>
      <c r="B21" s="217"/>
      <c r="C21" s="217"/>
      <c r="D21" s="217"/>
      <c r="E21" s="217"/>
      <c r="F21" s="217"/>
      <c r="G21" s="217"/>
      <c r="H21" s="217"/>
      <c r="I21" s="217"/>
      <c r="J21" s="217"/>
      <c r="K21" s="217"/>
      <c r="L21" s="113"/>
      <c r="M21" s="72"/>
      <c r="N21" s="72"/>
      <c r="O21" s="72"/>
      <c r="P21" s="72"/>
      <c r="Q21" s="72"/>
      <c r="R21" s="72"/>
      <c r="S21" s="72"/>
      <c r="T21" s="72"/>
      <c r="U21" s="72"/>
    </row>
    <row r="22" spans="1:36" ht="30" customHeight="1" thickBot="1">
      <c r="A22" s="22"/>
      <c r="B22" s="22"/>
      <c r="C22" s="33"/>
      <c r="D22" s="22"/>
      <c r="E22" s="22"/>
      <c r="F22" s="22"/>
      <c r="G22" s="22"/>
      <c r="K22" s="137"/>
      <c r="L22" s="192" t="s">
        <v>98</v>
      </c>
      <c r="M22" s="193"/>
      <c r="N22" s="189">
        <f>SUM(M4,L20,N20,P20)</f>
        <v>0</v>
      </c>
      <c r="O22" s="190"/>
      <c r="P22" s="191"/>
      <c r="Q22" s="178" t="s">
        <v>99</v>
      </c>
      <c r="R22" s="178"/>
      <c r="S22" s="179">
        <f>SUM(R4,Q20,S20,U20)</f>
        <v>0</v>
      </c>
      <c r="T22" s="180"/>
      <c r="U22" s="181"/>
    </row>
    <row r="23" spans="1:36" ht="30" customHeight="1" thickBot="1">
      <c r="A23" s="22"/>
      <c r="B23" s="22"/>
      <c r="C23" s="33"/>
      <c r="D23" s="22"/>
      <c r="E23" s="22"/>
      <c r="F23" s="22"/>
      <c r="G23" s="22"/>
      <c r="H23" s="22"/>
      <c r="I23" s="22"/>
      <c r="J23" s="33"/>
      <c r="N23" s="73"/>
      <c r="O23" s="73"/>
      <c r="P23" s="73"/>
      <c r="Q23" s="201" t="s">
        <v>100</v>
      </c>
      <c r="R23" s="178"/>
      <c r="S23" s="211">
        <f>N22-S22</f>
        <v>0</v>
      </c>
      <c r="T23" s="180"/>
      <c r="U23" s="181"/>
    </row>
    <row r="24" spans="1:36" ht="16.5" thickBot="1">
      <c r="A24" s="22"/>
      <c r="B24" s="22"/>
      <c r="C24" s="33"/>
      <c r="D24" s="22"/>
      <c r="E24" s="22"/>
      <c r="F24" s="22"/>
      <c r="G24" s="22"/>
      <c r="H24" s="22"/>
      <c r="I24" s="22"/>
      <c r="J24" s="33"/>
      <c r="K24" s="33"/>
      <c r="L24" s="33"/>
      <c r="M24" s="73"/>
      <c r="N24" s="73"/>
      <c r="O24" s="73"/>
      <c r="P24" s="73"/>
      <c r="Q24" s="31"/>
      <c r="R24" s="31"/>
      <c r="S24" s="31"/>
      <c r="T24" s="31"/>
      <c r="U24" s="74"/>
    </row>
    <row r="25" spans="1:36" ht="30" customHeight="1">
      <c r="A25" s="195" t="s">
        <v>101</v>
      </c>
      <c r="B25" s="196"/>
      <c r="C25" s="196"/>
      <c r="D25" s="196"/>
      <c r="E25" s="196"/>
      <c r="F25" s="196"/>
      <c r="G25" s="196"/>
      <c r="H25" s="196"/>
      <c r="I25" s="196"/>
      <c r="J25" s="196"/>
      <c r="K25" s="197"/>
      <c r="L25" s="208" t="s">
        <v>102</v>
      </c>
      <c r="M25" s="209"/>
      <c r="N25" s="209"/>
      <c r="O25" s="209"/>
      <c r="P25" s="209"/>
      <c r="Q25" s="209"/>
      <c r="R25" s="209"/>
      <c r="S25" s="209"/>
      <c r="T25" s="209"/>
      <c r="U25" s="210"/>
      <c r="AJ25"/>
    </row>
    <row r="26" spans="1:36" ht="30" customHeight="1">
      <c r="A26" s="262"/>
      <c r="B26" s="263"/>
      <c r="C26" s="263"/>
      <c r="D26" s="263"/>
      <c r="E26" s="263"/>
      <c r="F26" s="263"/>
      <c r="G26" s="263"/>
      <c r="H26" s="263"/>
      <c r="I26" s="263"/>
      <c r="J26" s="263"/>
      <c r="K26" s="264"/>
      <c r="L26" s="253"/>
      <c r="M26" s="254"/>
      <c r="N26" s="254"/>
      <c r="O26" s="254"/>
      <c r="P26" s="254"/>
      <c r="Q26" s="254"/>
      <c r="R26" s="254"/>
      <c r="S26" s="254"/>
      <c r="T26" s="254"/>
      <c r="U26" s="255"/>
    </row>
    <row r="27" spans="1:36" ht="30" customHeight="1">
      <c r="A27" s="262"/>
      <c r="B27" s="263"/>
      <c r="C27" s="263"/>
      <c r="D27" s="263"/>
      <c r="E27" s="263"/>
      <c r="F27" s="263"/>
      <c r="G27" s="263"/>
      <c r="H27" s="263"/>
      <c r="I27" s="263"/>
      <c r="J27" s="263"/>
      <c r="K27" s="264"/>
      <c r="L27" s="256"/>
      <c r="M27" s="257"/>
      <c r="N27" s="257"/>
      <c r="O27" s="257"/>
      <c r="P27" s="257"/>
      <c r="Q27" s="257"/>
      <c r="R27" s="257"/>
      <c r="S27" s="257"/>
      <c r="T27" s="257"/>
      <c r="U27" s="258"/>
    </row>
    <row r="28" spans="1:36" ht="30" customHeight="1">
      <c r="A28" s="262"/>
      <c r="B28" s="263"/>
      <c r="C28" s="263"/>
      <c r="D28" s="263"/>
      <c r="E28" s="263"/>
      <c r="F28" s="263"/>
      <c r="G28" s="263"/>
      <c r="H28" s="263"/>
      <c r="I28" s="263"/>
      <c r="J28" s="263"/>
      <c r="K28" s="264"/>
      <c r="L28" s="256"/>
      <c r="M28" s="257"/>
      <c r="N28" s="257"/>
      <c r="O28" s="257"/>
      <c r="P28" s="257"/>
      <c r="Q28" s="257"/>
      <c r="R28" s="257"/>
      <c r="S28" s="257"/>
      <c r="T28" s="257"/>
      <c r="U28" s="258"/>
    </row>
    <row r="29" spans="1:36" ht="30" customHeight="1">
      <c r="A29" s="262"/>
      <c r="B29" s="263"/>
      <c r="C29" s="263"/>
      <c r="D29" s="263"/>
      <c r="E29" s="263"/>
      <c r="F29" s="263"/>
      <c r="G29" s="263"/>
      <c r="H29" s="263"/>
      <c r="I29" s="263"/>
      <c r="J29" s="263"/>
      <c r="K29" s="264"/>
      <c r="L29" s="256"/>
      <c r="M29" s="257"/>
      <c r="N29" s="257"/>
      <c r="O29" s="257"/>
      <c r="P29" s="257"/>
      <c r="Q29" s="257"/>
      <c r="R29" s="257"/>
      <c r="S29" s="257"/>
      <c r="T29" s="257"/>
      <c r="U29" s="258"/>
    </row>
    <row r="30" spans="1:36" ht="30" customHeight="1">
      <c r="A30" s="262"/>
      <c r="B30" s="263"/>
      <c r="C30" s="263"/>
      <c r="D30" s="263"/>
      <c r="E30" s="263"/>
      <c r="F30" s="263"/>
      <c r="G30" s="263"/>
      <c r="H30" s="263"/>
      <c r="I30" s="263"/>
      <c r="J30" s="263"/>
      <c r="K30" s="264"/>
      <c r="L30" s="256"/>
      <c r="M30" s="257"/>
      <c r="N30" s="257"/>
      <c r="O30" s="257"/>
      <c r="P30" s="257"/>
      <c r="Q30" s="257"/>
      <c r="R30" s="257"/>
      <c r="S30" s="257"/>
      <c r="T30" s="257"/>
      <c r="U30" s="258"/>
    </row>
    <row r="31" spans="1:36" ht="30" customHeight="1">
      <c r="A31" s="262"/>
      <c r="B31" s="263"/>
      <c r="C31" s="263"/>
      <c r="D31" s="263"/>
      <c r="E31" s="263"/>
      <c r="F31" s="263"/>
      <c r="G31" s="263"/>
      <c r="H31" s="263"/>
      <c r="I31" s="263"/>
      <c r="J31" s="263"/>
      <c r="K31" s="264"/>
      <c r="L31" s="256"/>
      <c r="M31" s="257"/>
      <c r="N31" s="257"/>
      <c r="O31" s="257"/>
      <c r="P31" s="257"/>
      <c r="Q31" s="257"/>
      <c r="R31" s="257"/>
      <c r="S31" s="257"/>
      <c r="T31" s="257"/>
      <c r="U31" s="258"/>
    </row>
    <row r="32" spans="1:36" ht="30" customHeight="1">
      <c r="A32" s="262"/>
      <c r="B32" s="263"/>
      <c r="C32" s="263"/>
      <c r="D32" s="263"/>
      <c r="E32" s="263"/>
      <c r="F32" s="263"/>
      <c r="G32" s="263"/>
      <c r="H32" s="263"/>
      <c r="I32" s="263"/>
      <c r="J32" s="263"/>
      <c r="K32" s="264"/>
      <c r="L32" s="256"/>
      <c r="M32" s="257"/>
      <c r="N32" s="257"/>
      <c r="O32" s="257"/>
      <c r="P32" s="257"/>
      <c r="Q32" s="257"/>
      <c r="R32" s="257"/>
      <c r="S32" s="257"/>
      <c r="T32" s="257"/>
      <c r="U32" s="258"/>
    </row>
    <row r="33" spans="1:21" ht="30" customHeight="1">
      <c r="A33" s="262"/>
      <c r="B33" s="263"/>
      <c r="C33" s="263"/>
      <c r="D33" s="263"/>
      <c r="E33" s="263"/>
      <c r="F33" s="263"/>
      <c r="G33" s="263"/>
      <c r="H33" s="263"/>
      <c r="I33" s="263"/>
      <c r="J33" s="263"/>
      <c r="K33" s="264"/>
      <c r="L33" s="256"/>
      <c r="M33" s="257"/>
      <c r="N33" s="257"/>
      <c r="O33" s="257"/>
      <c r="P33" s="257"/>
      <c r="Q33" s="257"/>
      <c r="R33" s="257"/>
      <c r="S33" s="257"/>
      <c r="T33" s="257"/>
      <c r="U33" s="258"/>
    </row>
    <row r="34" spans="1:21" ht="30" customHeight="1">
      <c r="A34" s="262"/>
      <c r="B34" s="263"/>
      <c r="C34" s="263"/>
      <c r="D34" s="263"/>
      <c r="E34" s="263"/>
      <c r="F34" s="263"/>
      <c r="G34" s="263"/>
      <c r="H34" s="263"/>
      <c r="I34" s="263"/>
      <c r="J34" s="263"/>
      <c r="K34" s="264"/>
      <c r="L34" s="256"/>
      <c r="M34" s="257"/>
      <c r="N34" s="257"/>
      <c r="O34" s="257"/>
      <c r="P34" s="257"/>
      <c r="Q34" s="257"/>
      <c r="R34" s="257"/>
      <c r="S34" s="257"/>
      <c r="T34" s="257"/>
      <c r="U34" s="258"/>
    </row>
    <row r="35" spans="1:21" ht="30" customHeight="1">
      <c r="A35" s="262"/>
      <c r="B35" s="263"/>
      <c r="C35" s="263"/>
      <c r="D35" s="263"/>
      <c r="E35" s="263"/>
      <c r="F35" s="263"/>
      <c r="G35" s="263"/>
      <c r="H35" s="263"/>
      <c r="I35" s="263"/>
      <c r="J35" s="263"/>
      <c r="K35" s="264"/>
      <c r="L35" s="256"/>
      <c r="M35" s="257"/>
      <c r="N35" s="257"/>
      <c r="O35" s="257"/>
      <c r="P35" s="257"/>
      <c r="Q35" s="257"/>
      <c r="R35" s="257"/>
      <c r="S35" s="257"/>
      <c r="T35" s="257"/>
      <c r="U35" s="258"/>
    </row>
    <row r="36" spans="1:21" ht="30" customHeight="1">
      <c r="A36" s="262"/>
      <c r="B36" s="263"/>
      <c r="C36" s="263"/>
      <c r="D36" s="263"/>
      <c r="E36" s="263"/>
      <c r="F36" s="263"/>
      <c r="G36" s="263"/>
      <c r="H36" s="263"/>
      <c r="I36" s="263"/>
      <c r="J36" s="263"/>
      <c r="K36" s="264"/>
      <c r="L36" s="256"/>
      <c r="M36" s="257"/>
      <c r="N36" s="257"/>
      <c r="O36" s="257"/>
      <c r="P36" s="257"/>
      <c r="Q36" s="257"/>
      <c r="R36" s="257"/>
      <c r="S36" s="257"/>
      <c r="T36" s="257"/>
      <c r="U36" s="258"/>
    </row>
    <row r="37" spans="1:21" ht="30" customHeight="1">
      <c r="A37" s="262"/>
      <c r="B37" s="263"/>
      <c r="C37" s="263"/>
      <c r="D37" s="263"/>
      <c r="E37" s="263"/>
      <c r="F37" s="263"/>
      <c r="G37" s="263"/>
      <c r="H37" s="263"/>
      <c r="I37" s="263"/>
      <c r="J37" s="263"/>
      <c r="K37" s="264"/>
      <c r="L37" s="256"/>
      <c r="M37" s="257"/>
      <c r="N37" s="257"/>
      <c r="O37" s="257"/>
      <c r="P37" s="257"/>
      <c r="Q37" s="257"/>
      <c r="R37" s="257"/>
      <c r="S37" s="257"/>
      <c r="T37" s="257"/>
      <c r="U37" s="258"/>
    </row>
    <row r="38" spans="1:21" ht="30" customHeight="1">
      <c r="A38" s="262"/>
      <c r="B38" s="263"/>
      <c r="C38" s="263"/>
      <c r="D38" s="263"/>
      <c r="E38" s="263"/>
      <c r="F38" s="263"/>
      <c r="G38" s="263"/>
      <c r="H38" s="263"/>
      <c r="I38" s="263"/>
      <c r="J38" s="263"/>
      <c r="K38" s="264"/>
      <c r="L38" s="256"/>
      <c r="M38" s="257"/>
      <c r="N38" s="257"/>
      <c r="O38" s="257"/>
      <c r="P38" s="257"/>
      <c r="Q38" s="257"/>
      <c r="R38" s="257"/>
      <c r="S38" s="257"/>
      <c r="T38" s="257"/>
      <c r="U38" s="258"/>
    </row>
    <row r="39" spans="1:21" ht="30" customHeight="1">
      <c r="A39" s="262"/>
      <c r="B39" s="263"/>
      <c r="C39" s="263"/>
      <c r="D39" s="263"/>
      <c r="E39" s="263"/>
      <c r="F39" s="263"/>
      <c r="G39" s="263"/>
      <c r="H39" s="263"/>
      <c r="I39" s="263"/>
      <c r="J39" s="263"/>
      <c r="K39" s="264"/>
      <c r="L39" s="256"/>
      <c r="M39" s="257"/>
      <c r="N39" s="257"/>
      <c r="O39" s="257"/>
      <c r="P39" s="257"/>
      <c r="Q39" s="257"/>
      <c r="R39" s="257"/>
      <c r="S39" s="257"/>
      <c r="T39" s="257"/>
      <c r="U39" s="258"/>
    </row>
    <row r="40" spans="1:21" ht="30" customHeight="1">
      <c r="A40" s="262"/>
      <c r="B40" s="263"/>
      <c r="C40" s="263"/>
      <c r="D40" s="263"/>
      <c r="E40" s="263"/>
      <c r="F40" s="263"/>
      <c r="G40" s="263"/>
      <c r="H40" s="263"/>
      <c r="I40" s="263"/>
      <c r="J40" s="263"/>
      <c r="K40" s="264"/>
      <c r="L40" s="256"/>
      <c r="M40" s="257"/>
      <c r="N40" s="257"/>
      <c r="O40" s="257"/>
      <c r="P40" s="257"/>
      <c r="Q40" s="257"/>
      <c r="R40" s="257"/>
      <c r="S40" s="257"/>
      <c r="T40" s="257"/>
      <c r="U40" s="258"/>
    </row>
    <row r="41" spans="1:21" ht="30" customHeight="1">
      <c r="A41" s="262"/>
      <c r="B41" s="263"/>
      <c r="C41" s="263"/>
      <c r="D41" s="263"/>
      <c r="E41" s="263"/>
      <c r="F41" s="263"/>
      <c r="G41" s="263"/>
      <c r="H41" s="263"/>
      <c r="I41" s="263"/>
      <c r="J41" s="263"/>
      <c r="K41" s="264"/>
      <c r="L41" s="256"/>
      <c r="M41" s="257"/>
      <c r="N41" s="257"/>
      <c r="O41" s="257"/>
      <c r="P41" s="257"/>
      <c r="Q41" s="257"/>
      <c r="R41" s="257"/>
      <c r="S41" s="257"/>
      <c r="T41" s="257"/>
      <c r="U41" s="258"/>
    </row>
    <row r="42" spans="1:21" ht="30" customHeight="1">
      <c r="A42" s="262"/>
      <c r="B42" s="263"/>
      <c r="C42" s="263"/>
      <c r="D42" s="263"/>
      <c r="E42" s="263"/>
      <c r="F42" s="263"/>
      <c r="G42" s="263"/>
      <c r="H42" s="263"/>
      <c r="I42" s="263"/>
      <c r="J42" s="263"/>
      <c r="K42" s="264"/>
      <c r="L42" s="256"/>
      <c r="M42" s="257"/>
      <c r="N42" s="257"/>
      <c r="O42" s="257"/>
      <c r="P42" s="257"/>
      <c r="Q42" s="257"/>
      <c r="R42" s="257"/>
      <c r="S42" s="257"/>
      <c r="T42" s="257"/>
      <c r="U42" s="258"/>
    </row>
    <row r="43" spans="1:21" ht="30" customHeight="1">
      <c r="A43" s="262"/>
      <c r="B43" s="263"/>
      <c r="C43" s="263"/>
      <c r="D43" s="263"/>
      <c r="E43" s="263"/>
      <c r="F43" s="263"/>
      <c r="G43" s="263"/>
      <c r="H43" s="263"/>
      <c r="I43" s="263"/>
      <c r="J43" s="263"/>
      <c r="K43" s="264"/>
      <c r="L43" s="256"/>
      <c r="M43" s="257"/>
      <c r="N43" s="257"/>
      <c r="O43" s="257"/>
      <c r="P43" s="257"/>
      <c r="Q43" s="257"/>
      <c r="R43" s="257"/>
      <c r="S43" s="257"/>
      <c r="T43" s="257"/>
      <c r="U43" s="258"/>
    </row>
    <row r="44" spans="1:21" ht="30" customHeight="1">
      <c r="A44" s="262"/>
      <c r="B44" s="263"/>
      <c r="C44" s="263"/>
      <c r="D44" s="263"/>
      <c r="E44" s="263"/>
      <c r="F44" s="263"/>
      <c r="G44" s="263"/>
      <c r="H44" s="263"/>
      <c r="I44" s="263"/>
      <c r="J44" s="263"/>
      <c r="K44" s="264"/>
      <c r="L44" s="256"/>
      <c r="M44" s="257"/>
      <c r="N44" s="257"/>
      <c r="O44" s="257"/>
      <c r="P44" s="257"/>
      <c r="Q44" s="257"/>
      <c r="R44" s="257"/>
      <c r="S44" s="257"/>
      <c r="T44" s="257"/>
      <c r="U44" s="258"/>
    </row>
    <row r="45" spans="1:21" ht="30" customHeight="1">
      <c r="A45" s="262"/>
      <c r="B45" s="263"/>
      <c r="C45" s="263"/>
      <c r="D45" s="263"/>
      <c r="E45" s="263"/>
      <c r="F45" s="263"/>
      <c r="G45" s="263"/>
      <c r="H45" s="263"/>
      <c r="I45" s="263"/>
      <c r="J45" s="263"/>
      <c r="K45" s="264"/>
      <c r="L45" s="256"/>
      <c r="M45" s="257"/>
      <c r="N45" s="257"/>
      <c r="O45" s="257"/>
      <c r="P45" s="257"/>
      <c r="Q45" s="257"/>
      <c r="R45" s="257"/>
      <c r="S45" s="257"/>
      <c r="T45" s="257"/>
      <c r="U45" s="258"/>
    </row>
    <row r="46" spans="1:21" ht="30" customHeight="1">
      <c r="A46" s="262"/>
      <c r="B46" s="263"/>
      <c r="C46" s="263"/>
      <c r="D46" s="263"/>
      <c r="E46" s="263"/>
      <c r="F46" s="263"/>
      <c r="G46" s="263"/>
      <c r="H46" s="263"/>
      <c r="I46" s="263"/>
      <c r="J46" s="263"/>
      <c r="K46" s="264"/>
      <c r="L46" s="256"/>
      <c r="M46" s="257"/>
      <c r="N46" s="257"/>
      <c r="O46" s="257"/>
      <c r="P46" s="257"/>
      <c r="Q46" s="257"/>
      <c r="R46" s="257"/>
      <c r="S46" s="257"/>
      <c r="T46" s="257"/>
      <c r="U46" s="258"/>
    </row>
    <row r="47" spans="1:21" ht="30" customHeight="1">
      <c r="A47" s="262"/>
      <c r="B47" s="263"/>
      <c r="C47" s="263"/>
      <c r="D47" s="263"/>
      <c r="E47" s="263"/>
      <c r="F47" s="263"/>
      <c r="G47" s="263"/>
      <c r="H47" s="263"/>
      <c r="I47" s="263"/>
      <c r="J47" s="263"/>
      <c r="K47" s="264"/>
      <c r="L47" s="256"/>
      <c r="M47" s="257"/>
      <c r="N47" s="257"/>
      <c r="O47" s="257"/>
      <c r="P47" s="257"/>
      <c r="Q47" s="257"/>
      <c r="R47" s="257"/>
      <c r="S47" s="257"/>
      <c r="T47" s="257"/>
      <c r="U47" s="258"/>
    </row>
    <row r="48" spans="1:21" ht="30" customHeight="1">
      <c r="A48" s="262"/>
      <c r="B48" s="263"/>
      <c r="C48" s="263"/>
      <c r="D48" s="263"/>
      <c r="E48" s="263"/>
      <c r="F48" s="263"/>
      <c r="G48" s="263"/>
      <c r="H48" s="263"/>
      <c r="I48" s="263"/>
      <c r="J48" s="263"/>
      <c r="K48" s="264"/>
      <c r="L48" s="259"/>
      <c r="M48" s="260"/>
      <c r="N48" s="260"/>
      <c r="O48" s="260"/>
      <c r="P48" s="260"/>
      <c r="Q48" s="260"/>
      <c r="R48" s="260"/>
      <c r="S48" s="260"/>
      <c r="T48" s="260"/>
      <c r="U48" s="261"/>
    </row>
    <row r="49" spans="1:12" ht="15.75">
      <c r="A49" s="194" t="s">
        <v>103</v>
      </c>
      <c r="B49" s="194"/>
      <c r="C49" s="194"/>
      <c r="D49" s="194"/>
      <c r="E49" s="194"/>
      <c r="F49" s="194"/>
      <c r="G49" s="194"/>
      <c r="H49" s="194"/>
      <c r="I49" s="194"/>
      <c r="J49" s="194"/>
      <c r="K49" s="194"/>
      <c r="L49" s="100"/>
    </row>
  </sheetData>
  <sheetProtection sheet="1" selectLockedCells="1"/>
  <protectedRanges>
    <protectedRange sqref="A8:B19 D8:L19 N8:N19 I5 K5 A26 L26" name="範囲1"/>
  </protectedRanges>
  <mergeCells count="26">
    <mergeCell ref="A25:K25"/>
    <mergeCell ref="L25:U25"/>
    <mergeCell ref="A26:K48"/>
    <mergeCell ref="L26:U48"/>
    <mergeCell ref="A49:K49"/>
    <mergeCell ref="Q23:R23"/>
    <mergeCell ref="S23:U23"/>
    <mergeCell ref="B5:D5"/>
    <mergeCell ref="M5:N5"/>
    <mergeCell ref="O5:P5"/>
    <mergeCell ref="R5:S5"/>
    <mergeCell ref="T5:U5"/>
    <mergeCell ref="A20:H20"/>
    <mergeCell ref="A21:K21"/>
    <mergeCell ref="L22:M22"/>
    <mergeCell ref="N22:P22"/>
    <mergeCell ref="Q22:R22"/>
    <mergeCell ref="S22:U22"/>
    <mergeCell ref="B4:D4"/>
    <mergeCell ref="M4:P4"/>
    <mergeCell ref="R4:U4"/>
    <mergeCell ref="A1:F1"/>
    <mergeCell ref="N1:U1"/>
    <mergeCell ref="A2:U2"/>
    <mergeCell ref="L3:P3"/>
    <mergeCell ref="Q3:U3"/>
  </mergeCells>
  <phoneticPr fontId="5"/>
  <conditionalFormatting sqref="A8:B19 N8:N19">
    <cfRule type="containsBlanks" dxfId="2" priority="3">
      <formula>LEN(TRIM(A8))=0</formula>
    </cfRule>
  </conditionalFormatting>
  <conditionalFormatting sqref="D8:L19">
    <cfRule type="containsBlanks" dxfId="1" priority="1">
      <formula>LEN(TRIM(D8))=0</formula>
    </cfRule>
  </conditionalFormatting>
  <conditionalFormatting sqref="I5 K5">
    <cfRule type="containsBlanks" dxfId="0" priority="2">
      <formula>LEN(TRIM(I5))=0</formula>
    </cfRule>
  </conditionalFormatting>
  <dataValidations count="2">
    <dataValidation type="list" allowBlank="1" showInputMessage="1" showErrorMessage="1" sqref="K8:K19" xr:uid="{BE5A52BF-C85A-42A7-9FFD-ABAE90C85467}">
      <formula1>"有,無"</formula1>
    </dataValidation>
    <dataValidation type="list" allowBlank="1" showInputMessage="1" showErrorMessage="1" sqref="I5 K5" xr:uid="{8D3C6FA8-112D-45CB-B441-EE019544D7BE}">
      <formula1>"あり,なし"</formula1>
    </dataValidation>
  </dataValidations>
  <printOptions horizontalCentered="1"/>
  <pageMargins left="0.59055118110236215" right="0.59055118110236215" top="0.59055118110236215" bottom="0.59055118110236215" header="0.39370078740157483" footer="0.27559055118110237"/>
  <pageSetup paperSize="9" scale="4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7D931A2-2757-47D4-A7FF-FDD4C7F08E43}">
          <x14:formula1>
            <xm:f>'(参考)宿泊費等'!$H$2:$BB$2</xm:f>
          </x14:formula1>
          <xm:sqref>I8:I19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0A416-C26B-4F1D-89E5-1C1E6EFC4931}">
  <sheetPr>
    <tabColor rgb="FFFFFF00"/>
  </sheetPr>
  <dimension ref="A1:AI42"/>
  <sheetViews>
    <sheetView view="pageBreakPreview" zoomScaleNormal="100" zoomScaleSheetLayoutView="100" workbookViewId="0">
      <selection activeCell="U28" sqref="U28"/>
    </sheetView>
  </sheetViews>
  <sheetFormatPr defaultColWidth="2.42578125" defaultRowHeight="18.75"/>
  <cols>
    <col min="1" max="16384" width="2.42578125" style="139"/>
  </cols>
  <sheetData>
    <row r="1" spans="1:35" ht="15" customHeight="1">
      <c r="A1" s="269" t="s">
        <v>111</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row>
    <row r="2" spans="1:35" ht="15" customHeight="1">
      <c r="A2" s="270" t="s">
        <v>112</v>
      </c>
      <c r="B2" s="270"/>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row>
    <row r="6" spans="1:35" ht="16.5" customHeight="1">
      <c r="A6" s="271" t="s">
        <v>113</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row>
    <row r="7" spans="1:35" ht="16.5" customHeigh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row>
    <row r="8" spans="1:35" ht="16.5" customHeight="1">
      <c r="A8" s="271"/>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row>
    <row r="10" spans="1:35" ht="15" customHeight="1">
      <c r="T10" s="272" t="s">
        <v>114</v>
      </c>
      <c r="U10" s="272"/>
      <c r="V10" s="272"/>
    </row>
    <row r="11" spans="1:35" ht="15" customHeight="1">
      <c r="R11" s="142"/>
      <c r="S11" s="142"/>
      <c r="T11" s="142"/>
      <c r="U11" s="273" t="str">
        <f>IF('報告書(車)'!U5="","",'報告書(車)'!U5)</f>
        <v/>
      </c>
      <c r="V11" s="273"/>
      <c r="W11" s="273"/>
      <c r="X11" s="273"/>
      <c r="Y11" s="273"/>
      <c r="Z11" s="273"/>
      <c r="AA11" s="273"/>
      <c r="AB11" s="273"/>
      <c r="AC11" s="273"/>
      <c r="AD11" s="273"/>
      <c r="AE11" s="273"/>
      <c r="AF11" s="273"/>
      <c r="AG11" s="273"/>
      <c r="AH11" s="273"/>
    </row>
    <row r="12" spans="1:35" ht="15" customHeight="1">
      <c r="R12" s="142"/>
      <c r="S12" s="142"/>
      <c r="T12" s="142"/>
      <c r="U12" s="273" t="str">
        <f>IF('報告書(車)'!U6="","",'報告書(車)'!U6)</f>
        <v/>
      </c>
      <c r="V12" s="273"/>
      <c r="W12" s="273"/>
      <c r="X12" s="273"/>
      <c r="Y12" s="273"/>
      <c r="Z12" s="273"/>
      <c r="AA12" s="273"/>
      <c r="AB12" s="273"/>
      <c r="AC12" s="273"/>
      <c r="AD12" s="273"/>
      <c r="AE12" s="273"/>
      <c r="AF12" s="273"/>
      <c r="AG12" s="273"/>
      <c r="AH12" s="273"/>
    </row>
    <row r="13" spans="1:35" ht="15" customHeight="1">
      <c r="R13" s="142"/>
      <c r="S13" s="142"/>
      <c r="T13" s="142"/>
      <c r="U13" s="273" t="str">
        <f>IF('報告書(車)'!U7="","",'報告書(車)'!U7)</f>
        <v/>
      </c>
      <c r="V13" s="273"/>
      <c r="W13" s="273"/>
      <c r="X13" s="273"/>
      <c r="Y13" s="273"/>
      <c r="Z13" s="273"/>
      <c r="AA13" s="273"/>
      <c r="AB13" s="273"/>
      <c r="AC13" s="273"/>
      <c r="AD13" s="273"/>
      <c r="AE13" s="273"/>
      <c r="AF13" s="273"/>
      <c r="AG13" s="273"/>
      <c r="AH13" s="273"/>
    </row>
    <row r="17" spans="2:34" ht="15" customHeight="1">
      <c r="B17" s="274" t="s">
        <v>115</v>
      </c>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row>
    <row r="18" spans="2:34" ht="15" customHeight="1">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row>
    <row r="19" spans="2:34" ht="15" customHeight="1">
      <c r="B19" s="274"/>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row>
    <row r="20" spans="2:34" ht="15" customHeight="1">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row>
    <row r="21" spans="2:34" ht="15" customHeight="1">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row>
    <row r="22" spans="2:34" ht="15" customHeight="1">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row>
    <row r="23" spans="2:34" ht="15" customHeight="1">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row>
    <row r="39" spans="1:35" ht="30.75" customHeight="1">
      <c r="A39" s="267" t="s">
        <v>116</v>
      </c>
      <c r="B39" s="267"/>
      <c r="C39" s="267"/>
      <c r="D39" s="268" t="s">
        <v>117</v>
      </c>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row>
    <row r="40" spans="1:35" ht="13.5" customHeight="1">
      <c r="A40" s="267" t="s">
        <v>118</v>
      </c>
      <c r="B40" s="267"/>
      <c r="C40" s="267"/>
      <c r="D40" s="268" t="s">
        <v>119</v>
      </c>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c r="AE40" s="268"/>
      <c r="AF40" s="268"/>
      <c r="AG40" s="268"/>
      <c r="AH40" s="268"/>
      <c r="AI40" s="268"/>
    </row>
    <row r="41" spans="1:35" ht="15" customHeight="1">
      <c r="A41" s="141"/>
      <c r="B41" s="141"/>
      <c r="C41" s="141"/>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row>
    <row r="42" spans="1:35" ht="15" customHeight="1">
      <c r="A42" s="140"/>
    </row>
  </sheetData>
  <sheetProtection sheet="1" objects="1" scenarios="1"/>
  <protectedRanges>
    <protectedRange sqref="B17:AH23" name="範囲1"/>
  </protectedRanges>
  <mergeCells count="12">
    <mergeCell ref="A40:C40"/>
    <mergeCell ref="D40:AI41"/>
    <mergeCell ref="A1:AI1"/>
    <mergeCell ref="A2:AI2"/>
    <mergeCell ref="A6:AI8"/>
    <mergeCell ref="T10:V10"/>
    <mergeCell ref="U13:AH13"/>
    <mergeCell ref="U11:AH11"/>
    <mergeCell ref="U12:AH12"/>
    <mergeCell ref="B17:AH23"/>
    <mergeCell ref="A39:C39"/>
    <mergeCell ref="D39:AI39"/>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2025-10-28T07:03:27Z</dcterms:modified>
  <cp:category/>
  <cp:contentStatus/>
</cp:coreProperties>
</file>