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24226"/>
  <mc:AlternateContent xmlns:mc="http://schemas.openxmlformats.org/markup-compatibility/2006">
    <mc:Choice Requires="x15">
      <x15ac:absPath xmlns:x15ac="http://schemas.microsoft.com/office/spreadsheetml/2010/11/ac" url="C:\Users\user\Downloads\kyuu\"/>
    </mc:Choice>
  </mc:AlternateContent>
  <xr:revisionPtr revIDLastSave="11" documentId="8_{5C1CE372-06D5-452B-9735-190580317B0B}" xr6:coauthVersionLast="47" xr6:coauthVersionMax="47" xr10:uidLastSave="{91E867EC-DBB2-489C-BBDB-F1B08E881D48}"/>
  <bookViews>
    <workbookView xWindow="28680" yWindow="-120" windowWidth="29040" windowHeight="15720" tabRatio="940" firstSheet="2" xr2:uid="{00000000-000D-0000-FFFF-FFFF00000000}"/>
  </bookViews>
  <sheets>
    <sheet name="&lt;見本&gt;報告書(車)" sheetId="33" r:id="rId1"/>
    <sheet name="&lt;見本&gt;行程表及び旅費積算書(公共)" sheetId="18" r:id="rId2"/>
    <sheet name="報告書 " sheetId="34" r:id="rId3"/>
    <sheet name="A(公共)" sheetId="1" r:id="rId4"/>
    <sheet name="B(公共) " sheetId="31" r:id="rId5"/>
    <sheet name="C(公共) " sheetId="32" r:id="rId6"/>
    <sheet name="(参考)宿泊費等" sheetId="4" r:id="rId7"/>
  </sheets>
  <definedNames>
    <definedName name="_xlnm.Print_Area" localSheetId="1">'&lt;見本&gt;行程表及び旅費積算書(公共)'!$A$1:$AD$16</definedName>
    <definedName name="_xlnm.Print_Area" localSheetId="0">'&lt;見本&gt;報告書(車)'!$A$1:$AI$42</definedName>
    <definedName name="_xlnm.Print_Area" localSheetId="3">'A(公共)'!$A$1:$AD$37</definedName>
    <definedName name="_xlnm.Print_Area" localSheetId="4">'B(公共) '!$A$1:$AD$37</definedName>
    <definedName name="_xlnm.Print_Area" localSheetId="5">'C(公共) '!$A$1:$AD$37</definedName>
    <definedName name="_xlnm.Print_Area" localSheetId="2">'報告書 '!$A$1:$AI$42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2" l="1"/>
  <c r="B5" i="32"/>
  <c r="B6" i="31"/>
  <c r="B5" i="31"/>
  <c r="B6" i="1"/>
  <c r="B5" i="1"/>
  <c r="J38" i="33"/>
  <c r="V38" i="33"/>
  <c r="B6" i="18"/>
  <c r="B5" i="18"/>
  <c r="AE38" i="33" l="1"/>
  <c r="AB33" i="32" l="1"/>
  <c r="AB32" i="32"/>
  <c r="AB31" i="32"/>
  <c r="AB30" i="32"/>
  <c r="AB29" i="32"/>
  <c r="AB28" i="32"/>
  <c r="AB27" i="32"/>
  <c r="AB26" i="32"/>
  <c r="AB25" i="32"/>
  <c r="AB24" i="32"/>
  <c r="AB23" i="32"/>
  <c r="AB22" i="32"/>
  <c r="AB21" i="32"/>
  <c r="AB20" i="32"/>
  <c r="AB19" i="32"/>
  <c r="AB18" i="32"/>
  <c r="AB17" i="32"/>
  <c r="AB16" i="32"/>
  <c r="AB15" i="32"/>
  <c r="AB14" i="32"/>
  <c r="AB13" i="32"/>
  <c r="AB12" i="32"/>
  <c r="AB11" i="32"/>
  <c r="AB10" i="32"/>
  <c r="AB33" i="31"/>
  <c r="AB32" i="31"/>
  <c r="AB31" i="31"/>
  <c r="AB30" i="31"/>
  <c r="AB29" i="31"/>
  <c r="AB28" i="31"/>
  <c r="AB27" i="31"/>
  <c r="AB26" i="31"/>
  <c r="AB25" i="31"/>
  <c r="AB24" i="31"/>
  <c r="AB23" i="31"/>
  <c r="AB22" i="31"/>
  <c r="AB21" i="31"/>
  <c r="AB20" i="31"/>
  <c r="AB19" i="31"/>
  <c r="AB18" i="31"/>
  <c r="AB17" i="31"/>
  <c r="AB16" i="31"/>
  <c r="AB15" i="31"/>
  <c r="AB14" i="31"/>
  <c r="AB13" i="31"/>
  <c r="AB12" i="31"/>
  <c r="AB11" i="31"/>
  <c r="AB10" i="31"/>
  <c r="AB9" i="32"/>
  <c r="P10" i="32"/>
  <c r="P11" i="32"/>
  <c r="P12" i="32"/>
  <c r="P13" i="32"/>
  <c r="AA13" i="32" s="1"/>
  <c r="P14" i="32"/>
  <c r="P15" i="32"/>
  <c r="P16" i="32"/>
  <c r="P17" i="32"/>
  <c r="AA17" i="32" s="1"/>
  <c r="P18" i="32"/>
  <c r="P19" i="32"/>
  <c r="P20" i="32"/>
  <c r="P21" i="32"/>
  <c r="AA21" i="32" s="1"/>
  <c r="P22" i="32"/>
  <c r="P23" i="32"/>
  <c r="P24" i="32"/>
  <c r="P25" i="32"/>
  <c r="AA25" i="32" s="1"/>
  <c r="P26" i="32"/>
  <c r="P27" i="32"/>
  <c r="P28" i="32"/>
  <c r="P29" i="32"/>
  <c r="R29" i="32" s="1"/>
  <c r="P30" i="32"/>
  <c r="P31" i="32"/>
  <c r="P32" i="32"/>
  <c r="P33" i="32"/>
  <c r="AA33" i="32" s="1"/>
  <c r="P9" i="32"/>
  <c r="P10" i="31"/>
  <c r="P11" i="31"/>
  <c r="P12" i="31"/>
  <c r="P13" i="31"/>
  <c r="P14" i="31"/>
  <c r="P15" i="31"/>
  <c r="P16" i="31"/>
  <c r="P17" i="31"/>
  <c r="P18" i="31"/>
  <c r="P19" i="31"/>
  <c r="P20" i="31"/>
  <c r="P21" i="31"/>
  <c r="P22" i="31"/>
  <c r="P23" i="31"/>
  <c r="P24" i="31"/>
  <c r="P25" i="31"/>
  <c r="P26" i="31"/>
  <c r="P27" i="31"/>
  <c r="P28" i="31"/>
  <c r="P29" i="31"/>
  <c r="P30" i="31"/>
  <c r="P31" i="31"/>
  <c r="P32" i="31"/>
  <c r="P33" i="31"/>
  <c r="P9" i="31"/>
  <c r="P9" i="1"/>
  <c r="P10" i="1"/>
  <c r="P11" i="1"/>
  <c r="P12" i="1"/>
  <c r="P13" i="1"/>
  <c r="P14" i="1"/>
  <c r="P15" i="1"/>
  <c r="P16" i="1"/>
  <c r="P17" i="1"/>
  <c r="P18" i="1"/>
  <c r="P19" i="1"/>
  <c r="P20" i="1"/>
  <c r="P21" i="1"/>
  <c r="P22" i="1"/>
  <c r="P23" i="1"/>
  <c r="P24" i="1"/>
  <c r="P25" i="1"/>
  <c r="P26" i="1"/>
  <c r="P27" i="1"/>
  <c r="P28" i="1"/>
  <c r="P29" i="1"/>
  <c r="P30" i="1"/>
  <c r="P31" i="1"/>
  <c r="P32" i="1"/>
  <c r="P33" i="1"/>
  <c r="Z11" i="32"/>
  <c r="Z11" i="31"/>
  <c r="Z11" i="1"/>
  <c r="AD11" i="18"/>
  <c r="AD10" i="18"/>
  <c r="K13" i="18"/>
  <c r="L13" i="18"/>
  <c r="M13" i="18"/>
  <c r="N13" i="18"/>
  <c r="O13" i="18"/>
  <c r="Q13" i="18"/>
  <c r="S13" i="18"/>
  <c r="W13" i="18"/>
  <c r="X13" i="18"/>
  <c r="Y13" i="18"/>
  <c r="Z13" i="18"/>
  <c r="J13" i="18"/>
  <c r="I13" i="18"/>
  <c r="AB12" i="18"/>
  <c r="AA12" i="18"/>
  <c r="Z12" i="18"/>
  <c r="Y12" i="18"/>
  <c r="X12" i="18"/>
  <c r="W12" i="18"/>
  <c r="V12" i="18"/>
  <c r="U12" i="18"/>
  <c r="T12" i="18"/>
  <c r="R12" i="18"/>
  <c r="AC12" i="18" s="1"/>
  <c r="AD12" i="18" s="1"/>
  <c r="P12" i="18"/>
  <c r="AB11" i="18"/>
  <c r="Y11" i="18"/>
  <c r="X11" i="18"/>
  <c r="W11" i="18"/>
  <c r="V11" i="18"/>
  <c r="U11" i="18"/>
  <c r="T11" i="18"/>
  <c r="R11" i="18"/>
  <c r="AC11" i="18" s="1"/>
  <c r="P11" i="18"/>
  <c r="AA11" i="18" s="1"/>
  <c r="Z10" i="18"/>
  <c r="Y10" i="18"/>
  <c r="X10" i="18"/>
  <c r="W10" i="18"/>
  <c r="V10" i="18"/>
  <c r="V13" i="18" s="1"/>
  <c r="U10" i="18"/>
  <c r="T10" i="18"/>
  <c r="R10" i="18"/>
  <c r="AC10" i="18" s="1"/>
  <c r="P10" i="18"/>
  <c r="AB9" i="18"/>
  <c r="Z9" i="18"/>
  <c r="Y9" i="18"/>
  <c r="X9" i="18"/>
  <c r="W9" i="18"/>
  <c r="V9" i="18"/>
  <c r="U9" i="18"/>
  <c r="T9" i="18"/>
  <c r="T13" i="18" s="1"/>
  <c r="R9" i="18"/>
  <c r="AC9" i="18" s="1"/>
  <c r="AD9" i="18" s="1"/>
  <c r="P9" i="18"/>
  <c r="AA9" i="18" s="1"/>
  <c r="AD7" i="18"/>
  <c r="AC7" i="18"/>
  <c r="AA7" i="18"/>
  <c r="Z7" i="18"/>
  <c r="Y7" i="18"/>
  <c r="X7" i="18"/>
  <c r="W7" i="18"/>
  <c r="V7" i="18"/>
  <c r="U7" i="18"/>
  <c r="T7" i="18"/>
  <c r="AC6" i="18"/>
  <c r="AA6" i="18"/>
  <c r="W6" i="18"/>
  <c r="T6" i="18"/>
  <c r="AD5" i="18"/>
  <c r="AA5" i="18"/>
  <c r="V5" i="18"/>
  <c r="R22" i="32"/>
  <c r="AC22" i="32" s="1"/>
  <c r="AD22" i="32" s="1"/>
  <c r="Q34" i="32"/>
  <c r="O34" i="32"/>
  <c r="N34" i="32"/>
  <c r="M34" i="32"/>
  <c r="L34" i="32"/>
  <c r="K34" i="32"/>
  <c r="J34" i="32"/>
  <c r="I34" i="32"/>
  <c r="Z33" i="32"/>
  <c r="Y33" i="32"/>
  <c r="X33" i="32"/>
  <c r="W33" i="32"/>
  <c r="V33" i="32"/>
  <c r="U33" i="32"/>
  <c r="T33" i="32"/>
  <c r="Z32" i="32"/>
  <c r="Y32" i="32"/>
  <c r="X32" i="32"/>
  <c r="W32" i="32"/>
  <c r="V32" i="32"/>
  <c r="U32" i="32"/>
  <c r="T32" i="32"/>
  <c r="AA32" i="32"/>
  <c r="Z31" i="32"/>
  <c r="Y31" i="32"/>
  <c r="X31" i="32"/>
  <c r="W31" i="32"/>
  <c r="V31" i="32"/>
  <c r="U31" i="32"/>
  <c r="T31" i="32"/>
  <c r="AA31" i="32"/>
  <c r="Z30" i="32"/>
  <c r="Y30" i="32"/>
  <c r="X30" i="32"/>
  <c r="W30" i="32"/>
  <c r="V30" i="32"/>
  <c r="U30" i="32"/>
  <c r="T30" i="32"/>
  <c r="AA30" i="32"/>
  <c r="Z29" i="32"/>
  <c r="Y29" i="32"/>
  <c r="X29" i="32"/>
  <c r="W29" i="32"/>
  <c r="V29" i="32"/>
  <c r="U29" i="32"/>
  <c r="T29" i="32"/>
  <c r="Z28" i="32"/>
  <c r="Y28" i="32"/>
  <c r="X28" i="32"/>
  <c r="W28" i="32"/>
  <c r="V28" i="32"/>
  <c r="U28" i="32"/>
  <c r="T28" i="32"/>
  <c r="AA28" i="32"/>
  <c r="Z27" i="32"/>
  <c r="Y27" i="32"/>
  <c r="X27" i="32"/>
  <c r="W27" i="32"/>
  <c r="V27" i="32"/>
  <c r="U27" i="32"/>
  <c r="T27" i="32"/>
  <c r="AA27" i="32"/>
  <c r="Z26" i="32"/>
  <c r="Y26" i="32"/>
  <c r="X26" i="32"/>
  <c r="W26" i="32"/>
  <c r="V26" i="32"/>
  <c r="U26" i="32"/>
  <c r="T26" i="32"/>
  <c r="AA26" i="32"/>
  <c r="Z25" i="32"/>
  <c r="Y25" i="32"/>
  <c r="X25" i="32"/>
  <c r="W25" i="32"/>
  <c r="V25" i="32"/>
  <c r="U25" i="32"/>
  <c r="T25" i="32"/>
  <c r="Z24" i="32"/>
  <c r="Y24" i="32"/>
  <c r="X24" i="32"/>
  <c r="W24" i="32"/>
  <c r="V24" i="32"/>
  <c r="U24" i="32"/>
  <c r="T24" i="32"/>
  <c r="AA24" i="32"/>
  <c r="Z23" i="32"/>
  <c r="Y23" i="32"/>
  <c r="X23" i="32"/>
  <c r="W23" i="32"/>
  <c r="V23" i="32"/>
  <c r="U23" i="32"/>
  <c r="T23" i="32"/>
  <c r="AA23" i="32"/>
  <c r="Z22" i="32"/>
  <c r="Y22" i="32"/>
  <c r="X22" i="32"/>
  <c r="W22" i="32"/>
  <c r="V22" i="32"/>
  <c r="U22" i="32"/>
  <c r="T22" i="32"/>
  <c r="AA22" i="32"/>
  <c r="Z21" i="32"/>
  <c r="Y21" i="32"/>
  <c r="X21" i="32"/>
  <c r="W21" i="32"/>
  <c r="V21" i="32"/>
  <c r="U21" i="32"/>
  <c r="T21" i="32"/>
  <c r="Z20" i="32"/>
  <c r="Y20" i="32"/>
  <c r="X20" i="32"/>
  <c r="W20" i="32"/>
  <c r="V20" i="32"/>
  <c r="U20" i="32"/>
  <c r="T20" i="32"/>
  <c r="AA20" i="32"/>
  <c r="Z19" i="32"/>
  <c r="Y19" i="32"/>
  <c r="X19" i="32"/>
  <c r="W19" i="32"/>
  <c r="V19" i="32"/>
  <c r="U19" i="32"/>
  <c r="T19" i="32"/>
  <c r="AA19" i="32"/>
  <c r="Z18" i="32"/>
  <c r="Y18" i="32"/>
  <c r="X18" i="32"/>
  <c r="W18" i="32"/>
  <c r="V18" i="32"/>
  <c r="U18" i="32"/>
  <c r="T18" i="32"/>
  <c r="R18" i="32"/>
  <c r="Z17" i="32"/>
  <c r="Y17" i="32"/>
  <c r="X17" i="32"/>
  <c r="W17" i="32"/>
  <c r="V17" i="32"/>
  <c r="U17" i="32"/>
  <c r="T17" i="32"/>
  <c r="Z16" i="32"/>
  <c r="Y16" i="32"/>
  <c r="X16" i="32"/>
  <c r="W16" i="32"/>
  <c r="V16" i="32"/>
  <c r="U16" i="32"/>
  <c r="T16" i="32"/>
  <c r="AA16" i="32"/>
  <c r="Z15" i="32"/>
  <c r="Y15" i="32"/>
  <c r="X15" i="32"/>
  <c r="W15" i="32"/>
  <c r="V15" i="32"/>
  <c r="U15" i="32"/>
  <c r="T15" i="32"/>
  <c r="AA15" i="32"/>
  <c r="Z14" i="32"/>
  <c r="Y14" i="32"/>
  <c r="X14" i="32"/>
  <c r="W14" i="32"/>
  <c r="V14" i="32"/>
  <c r="U14" i="32"/>
  <c r="T14" i="32"/>
  <c r="AA14" i="32"/>
  <c r="Z13" i="32"/>
  <c r="Y13" i="32"/>
  <c r="X13" i="32"/>
  <c r="W13" i="32"/>
  <c r="V13" i="32"/>
  <c r="U13" i="32"/>
  <c r="T13" i="32"/>
  <c r="Z12" i="32"/>
  <c r="Y12" i="32"/>
  <c r="X12" i="32"/>
  <c r="W12" i="32"/>
  <c r="V12" i="32"/>
  <c r="U12" i="32"/>
  <c r="T12" i="32"/>
  <c r="AA12" i="32"/>
  <c r="Y11" i="32"/>
  <c r="X11" i="32"/>
  <c r="W11" i="32"/>
  <c r="V11" i="32"/>
  <c r="U11" i="32"/>
  <c r="T11" i="32"/>
  <c r="AA11" i="32"/>
  <c r="Z10" i="32"/>
  <c r="Y10" i="32"/>
  <c r="X10" i="32"/>
  <c r="W10" i="32"/>
  <c r="V10" i="32"/>
  <c r="U10" i="32"/>
  <c r="T10" i="32"/>
  <c r="AA10" i="32"/>
  <c r="Z9" i="32"/>
  <c r="Y9" i="32"/>
  <c r="X9" i="32"/>
  <c r="W9" i="32"/>
  <c r="V9" i="32"/>
  <c r="U9" i="32"/>
  <c r="T9" i="32"/>
  <c r="AD7" i="32"/>
  <c r="AC7" i="32"/>
  <c r="AA7" i="32"/>
  <c r="Z7" i="32"/>
  <c r="Y7" i="32"/>
  <c r="X7" i="32"/>
  <c r="W7" i="32"/>
  <c r="V7" i="32"/>
  <c r="U7" i="32"/>
  <c r="T7" i="32"/>
  <c r="AC6" i="32"/>
  <c r="AA6" i="32"/>
  <c r="W6" i="32"/>
  <c r="T6" i="32"/>
  <c r="AD5" i="32"/>
  <c r="AA5" i="32"/>
  <c r="V5" i="32"/>
  <c r="Q34" i="31"/>
  <c r="O34" i="31"/>
  <c r="N34" i="31"/>
  <c r="M34" i="31"/>
  <c r="L34" i="31"/>
  <c r="K34" i="31"/>
  <c r="J34" i="31"/>
  <c r="I34" i="31"/>
  <c r="Z33" i="31"/>
  <c r="Y33" i="31"/>
  <c r="X33" i="31"/>
  <c r="W33" i="31"/>
  <c r="V33" i="31"/>
  <c r="U33" i="31"/>
  <c r="T33" i="31"/>
  <c r="AA33" i="31"/>
  <c r="Z32" i="31"/>
  <c r="Y32" i="31"/>
  <c r="X32" i="31"/>
  <c r="W32" i="31"/>
  <c r="V32" i="31"/>
  <c r="U32" i="31"/>
  <c r="T32" i="31"/>
  <c r="AA32" i="31"/>
  <c r="Z31" i="31"/>
  <c r="Y31" i="31"/>
  <c r="X31" i="31"/>
  <c r="W31" i="31"/>
  <c r="V31" i="31"/>
  <c r="U31" i="31"/>
  <c r="T31" i="31"/>
  <c r="AA31" i="31"/>
  <c r="Z30" i="31"/>
  <c r="Y30" i="31"/>
  <c r="X30" i="31"/>
  <c r="W30" i="31"/>
  <c r="V30" i="31"/>
  <c r="U30" i="31"/>
  <c r="T30" i="31"/>
  <c r="R30" i="31"/>
  <c r="Z29" i="31"/>
  <c r="Y29" i="31"/>
  <c r="X29" i="31"/>
  <c r="W29" i="31"/>
  <c r="V29" i="31"/>
  <c r="U29" i="31"/>
  <c r="T29" i="31"/>
  <c r="AA29" i="31"/>
  <c r="Z28" i="31"/>
  <c r="Y28" i="31"/>
  <c r="X28" i="31"/>
  <c r="W28" i="31"/>
  <c r="V28" i="31"/>
  <c r="U28" i="31"/>
  <c r="T28" i="31"/>
  <c r="AA28" i="31"/>
  <c r="Z27" i="31"/>
  <c r="Y27" i="31"/>
  <c r="X27" i="31"/>
  <c r="W27" i="31"/>
  <c r="V27" i="31"/>
  <c r="U27" i="31"/>
  <c r="T27" i="31"/>
  <c r="AA27" i="31"/>
  <c r="Z26" i="31"/>
  <c r="Y26" i="31"/>
  <c r="X26" i="31"/>
  <c r="W26" i="31"/>
  <c r="V26" i="31"/>
  <c r="U26" i="31"/>
  <c r="T26" i="31"/>
  <c r="R26" i="31"/>
  <c r="Z25" i="31"/>
  <c r="Y25" i="31"/>
  <c r="X25" i="31"/>
  <c r="W25" i="31"/>
  <c r="V25" i="31"/>
  <c r="U25" i="31"/>
  <c r="T25" i="31"/>
  <c r="AA25" i="31"/>
  <c r="Z24" i="31"/>
  <c r="Y24" i="31"/>
  <c r="X24" i="31"/>
  <c r="W24" i="31"/>
  <c r="V24" i="31"/>
  <c r="U24" i="31"/>
  <c r="T24" i="31"/>
  <c r="AA24" i="31"/>
  <c r="Z23" i="31"/>
  <c r="Y23" i="31"/>
  <c r="X23" i="31"/>
  <c r="W23" i="31"/>
  <c r="V23" i="31"/>
  <c r="U23" i="31"/>
  <c r="T23" i="31"/>
  <c r="AA23" i="31"/>
  <c r="Z22" i="31"/>
  <c r="Y22" i="31"/>
  <c r="X22" i="31"/>
  <c r="W22" i="31"/>
  <c r="V22" i="31"/>
  <c r="U22" i="31"/>
  <c r="T22" i="31"/>
  <c r="R22" i="31"/>
  <c r="Z21" i="31"/>
  <c r="Y21" i="31"/>
  <c r="X21" i="31"/>
  <c r="W21" i="31"/>
  <c r="V21" i="31"/>
  <c r="U21" i="31"/>
  <c r="T21" i="31"/>
  <c r="AA21" i="31"/>
  <c r="Z20" i="31"/>
  <c r="Y20" i="31"/>
  <c r="X20" i="31"/>
  <c r="W20" i="31"/>
  <c r="V20" i="31"/>
  <c r="U20" i="31"/>
  <c r="T20" i="31"/>
  <c r="R20" i="31"/>
  <c r="Z19" i="31"/>
  <c r="Y19" i="31"/>
  <c r="X19" i="31"/>
  <c r="W19" i="31"/>
  <c r="V19" i="31"/>
  <c r="U19" i="31"/>
  <c r="T19" i="31"/>
  <c r="AA19" i="31"/>
  <c r="Z18" i="31"/>
  <c r="Y18" i="31"/>
  <c r="X18" i="31"/>
  <c r="W18" i="31"/>
  <c r="V18" i="31"/>
  <c r="U18" i="31"/>
  <c r="T18" i="31"/>
  <c r="R18" i="31"/>
  <c r="Z17" i="31"/>
  <c r="Y17" i="31"/>
  <c r="X17" i="31"/>
  <c r="W17" i="31"/>
  <c r="V17" i="31"/>
  <c r="U17" i="31"/>
  <c r="T17" i="31"/>
  <c r="AA17" i="31"/>
  <c r="Z16" i="31"/>
  <c r="Y16" i="31"/>
  <c r="X16" i="31"/>
  <c r="W16" i="31"/>
  <c r="V16" i="31"/>
  <c r="U16" i="31"/>
  <c r="T16" i="31"/>
  <c r="AA16" i="31"/>
  <c r="Z15" i="31"/>
  <c r="Y15" i="31"/>
  <c r="X15" i="31"/>
  <c r="W15" i="31"/>
  <c r="V15" i="31"/>
  <c r="U15" i="31"/>
  <c r="T15" i="31"/>
  <c r="AA15" i="31"/>
  <c r="Z14" i="31"/>
  <c r="Y14" i="31"/>
  <c r="X14" i="31"/>
  <c r="W14" i="31"/>
  <c r="V14" i="31"/>
  <c r="U14" i="31"/>
  <c r="T14" i="31"/>
  <c r="AA14" i="31"/>
  <c r="Z13" i="31"/>
  <c r="Y13" i="31"/>
  <c r="X13" i="31"/>
  <c r="W13" i="31"/>
  <c r="V13" i="31"/>
  <c r="U13" i="31"/>
  <c r="T13" i="31"/>
  <c r="AA13" i="31"/>
  <c r="Z12" i="31"/>
  <c r="Y12" i="31"/>
  <c r="X12" i="31"/>
  <c r="W12" i="31"/>
  <c r="V12" i="31"/>
  <c r="U12" i="31"/>
  <c r="T12" i="31"/>
  <c r="R12" i="31"/>
  <c r="AC12" i="31" s="1"/>
  <c r="AD12" i="31" s="1"/>
  <c r="Y11" i="31"/>
  <c r="X11" i="31"/>
  <c r="W11" i="31"/>
  <c r="V11" i="31"/>
  <c r="U11" i="31"/>
  <c r="T11" i="31"/>
  <c r="AA11" i="31"/>
  <c r="Z10" i="31"/>
  <c r="Y10" i="31"/>
  <c r="X10" i="31"/>
  <c r="W10" i="31"/>
  <c r="V10" i="31"/>
  <c r="U10" i="31"/>
  <c r="T10" i="31"/>
  <c r="AA10" i="31"/>
  <c r="Z9" i="31"/>
  <c r="Y9" i="31"/>
  <c r="X9" i="31"/>
  <c r="W9" i="31"/>
  <c r="W34" i="31" s="1"/>
  <c r="V9" i="31"/>
  <c r="U9" i="31"/>
  <c r="T9" i="31"/>
  <c r="AD7" i="31"/>
  <c r="AC7" i="31"/>
  <c r="AA7" i="31"/>
  <c r="Z7" i="31"/>
  <c r="Y7" i="31"/>
  <c r="X7" i="31"/>
  <c r="W7" i="31"/>
  <c r="V7" i="31"/>
  <c r="U7" i="31"/>
  <c r="T7" i="31"/>
  <c r="AC6" i="31"/>
  <c r="AA6" i="31"/>
  <c r="W6" i="31"/>
  <c r="T6" i="31"/>
  <c r="AD5" i="31"/>
  <c r="AA5" i="31"/>
  <c r="V5" i="31"/>
  <c r="S18" i="32" l="1"/>
  <c r="AC18" i="32"/>
  <c r="AD18" i="32" s="1"/>
  <c r="AA18" i="32"/>
  <c r="R30" i="32"/>
  <c r="AC30" i="32" s="1"/>
  <c r="AD30" i="32" s="1"/>
  <c r="R14" i="32"/>
  <c r="R26" i="32"/>
  <c r="AC26" i="32" s="1"/>
  <c r="AD26" i="32" s="1"/>
  <c r="AC29" i="32"/>
  <c r="AD29" i="32" s="1"/>
  <c r="S29" i="32"/>
  <c r="AA29" i="32"/>
  <c r="R33" i="32"/>
  <c r="R25" i="32"/>
  <c r="R21" i="32"/>
  <c r="R17" i="32"/>
  <c r="R13" i="32"/>
  <c r="S22" i="32"/>
  <c r="S26" i="32"/>
  <c r="R32" i="32"/>
  <c r="R28" i="32"/>
  <c r="R24" i="32"/>
  <c r="R20" i="32"/>
  <c r="R16" i="32"/>
  <c r="R31" i="32"/>
  <c r="R27" i="32"/>
  <c r="R23" i="32"/>
  <c r="R19" i="32"/>
  <c r="R15" i="32"/>
  <c r="R21" i="31"/>
  <c r="AC21" i="31" s="1"/>
  <c r="AD21" i="31" s="1"/>
  <c r="R17" i="31"/>
  <c r="AC17" i="31" s="1"/>
  <c r="AD17" i="31" s="1"/>
  <c r="R33" i="31"/>
  <c r="AC33" i="31" s="1"/>
  <c r="AD33" i="31" s="1"/>
  <c r="AA22" i="31"/>
  <c r="R29" i="31"/>
  <c r="S29" i="31" s="1"/>
  <c r="S26" i="31"/>
  <c r="AC26" i="31"/>
  <c r="AD26" i="31" s="1"/>
  <c r="AC30" i="31"/>
  <c r="AD30" i="31" s="1"/>
  <c r="S30" i="31"/>
  <c r="AC18" i="31"/>
  <c r="AD18" i="31" s="1"/>
  <c r="S18" i="31"/>
  <c r="S20" i="31"/>
  <c r="AC20" i="31"/>
  <c r="AD20" i="31" s="1"/>
  <c r="AC22" i="31"/>
  <c r="AD22" i="31" s="1"/>
  <c r="S22" i="31"/>
  <c r="AA20" i="31"/>
  <c r="AA26" i="31"/>
  <c r="R32" i="31"/>
  <c r="R28" i="31"/>
  <c r="R24" i="31"/>
  <c r="R16" i="31"/>
  <c r="AC29" i="31"/>
  <c r="AD29" i="31" s="1"/>
  <c r="AA30" i="31"/>
  <c r="R31" i="31"/>
  <c r="R27" i="31"/>
  <c r="R23" i="31"/>
  <c r="R19" i="31"/>
  <c r="R15" i="31"/>
  <c r="R25" i="31"/>
  <c r="S17" i="31"/>
  <c r="S21" i="31"/>
  <c r="S33" i="31"/>
  <c r="AA18" i="31"/>
  <c r="R14" i="31"/>
  <c r="S12" i="31"/>
  <c r="T34" i="31"/>
  <c r="R13" i="31"/>
  <c r="AA12" i="31"/>
  <c r="R12" i="32"/>
  <c r="R11" i="32"/>
  <c r="U34" i="32"/>
  <c r="R10" i="32"/>
  <c r="R9" i="32"/>
  <c r="Y34" i="32"/>
  <c r="X34" i="32"/>
  <c r="W34" i="32"/>
  <c r="T34" i="32"/>
  <c r="Z34" i="32"/>
  <c r="V34" i="32"/>
  <c r="R10" i="31"/>
  <c r="Z34" i="31"/>
  <c r="Y34" i="31"/>
  <c r="X34" i="31"/>
  <c r="U34" i="31"/>
  <c r="R11" i="31"/>
  <c r="V34" i="31"/>
  <c r="AD13" i="18"/>
  <c r="O15" i="18"/>
  <c r="U13" i="18"/>
  <c r="AA10" i="18"/>
  <c r="AA9" i="31"/>
  <c r="AB9" i="31" s="1"/>
  <c r="R9" i="31"/>
  <c r="AA9" i="32"/>
  <c r="S30" i="32" l="1"/>
  <c r="S14" i="32"/>
  <c r="AC14" i="32"/>
  <c r="AD14" i="32" s="1"/>
  <c r="AC10" i="32"/>
  <c r="AD10" i="32" s="1"/>
  <c r="S10" i="32"/>
  <c r="AC16" i="32"/>
  <c r="AD16" i="32" s="1"/>
  <c r="S16" i="32"/>
  <c r="AC32" i="32"/>
  <c r="AD32" i="32" s="1"/>
  <c r="S32" i="32"/>
  <c r="AC33" i="32"/>
  <c r="AD33" i="32" s="1"/>
  <c r="S33" i="32"/>
  <c r="S23" i="32"/>
  <c r="AC23" i="32"/>
  <c r="AD23" i="32" s="1"/>
  <c r="AC20" i="32"/>
  <c r="AD20" i="32" s="1"/>
  <c r="S20" i="32"/>
  <c r="AC17" i="32"/>
  <c r="AD17" i="32" s="1"/>
  <c r="S17" i="32"/>
  <c r="AC27" i="32"/>
  <c r="AD27" i="32" s="1"/>
  <c r="S27" i="32"/>
  <c r="S24" i="32"/>
  <c r="AC24" i="32"/>
  <c r="AD24" i="32" s="1"/>
  <c r="AC21" i="32"/>
  <c r="AD21" i="32" s="1"/>
  <c r="S21" i="32"/>
  <c r="AC12" i="32"/>
  <c r="AD12" i="32" s="1"/>
  <c r="S12" i="32"/>
  <c r="S19" i="32"/>
  <c r="AC19" i="32"/>
  <c r="AD19" i="32" s="1"/>
  <c r="AC13" i="32"/>
  <c r="AD13" i="32" s="1"/>
  <c r="S13" i="32"/>
  <c r="AC11" i="32"/>
  <c r="AD11" i="32" s="1"/>
  <c r="S11" i="32"/>
  <c r="S15" i="32"/>
  <c r="AC15" i="32"/>
  <c r="AD15" i="32" s="1"/>
  <c r="S31" i="32"/>
  <c r="AC31" i="32"/>
  <c r="AD31" i="32" s="1"/>
  <c r="S28" i="32"/>
  <c r="AC28" i="32"/>
  <c r="AD28" i="32" s="1"/>
  <c r="AC25" i="32"/>
  <c r="AD25" i="32" s="1"/>
  <c r="S25" i="32"/>
  <c r="AC13" i="31"/>
  <c r="AD13" i="31" s="1"/>
  <c r="S13" i="31"/>
  <c r="S16" i="31"/>
  <c r="AC16" i="31"/>
  <c r="AD16" i="31" s="1"/>
  <c r="AC25" i="31"/>
  <c r="AD25" i="31" s="1"/>
  <c r="S25" i="31"/>
  <c r="S27" i="31"/>
  <c r="AC27" i="31"/>
  <c r="AD27" i="31" s="1"/>
  <c r="AC15" i="31"/>
  <c r="AD15" i="31" s="1"/>
  <c r="S15" i="31"/>
  <c r="AC31" i="31"/>
  <c r="AD31" i="31" s="1"/>
  <c r="S31" i="31"/>
  <c r="S24" i="31"/>
  <c r="AC24" i="31"/>
  <c r="AD24" i="31" s="1"/>
  <c r="AC11" i="31"/>
  <c r="AD11" i="31" s="1"/>
  <c r="S11" i="31"/>
  <c r="AC10" i="31"/>
  <c r="AD10" i="31" s="1"/>
  <c r="S10" i="31"/>
  <c r="AC19" i="31"/>
  <c r="AD19" i="31" s="1"/>
  <c r="S19" i="31"/>
  <c r="S28" i="31"/>
  <c r="AC28" i="31"/>
  <c r="AD28" i="31" s="1"/>
  <c r="AC14" i="31"/>
  <c r="AD14" i="31" s="1"/>
  <c r="S14" i="31"/>
  <c r="S23" i="31"/>
  <c r="AC23" i="31"/>
  <c r="AD23" i="31" s="1"/>
  <c r="S32" i="31"/>
  <c r="AC32" i="31"/>
  <c r="AD32" i="31" s="1"/>
  <c r="AC9" i="31"/>
  <c r="AD9" i="31" s="1"/>
  <c r="S9" i="31"/>
  <c r="AC9" i="32"/>
  <c r="AD9" i="32" s="1"/>
  <c r="S9" i="32"/>
  <c r="AB34" i="32"/>
  <c r="AB34" i="31"/>
  <c r="AB10" i="18"/>
  <c r="AB13" i="18" s="1"/>
  <c r="Z15" i="18" s="1"/>
  <c r="Z16" i="18" s="1"/>
  <c r="AD34" i="32" l="1"/>
  <c r="S34" i="32"/>
  <c r="O36" i="32" s="1"/>
  <c r="S34" i="31"/>
  <c r="O36" i="31" s="1"/>
  <c r="AD34" i="31"/>
  <c r="Z36" i="31" s="1"/>
  <c r="Z36" i="32"/>
  <c r="Z37" i="32" l="1"/>
  <c r="Z37" i="31"/>
  <c r="Z31" i="1" l="1"/>
  <c r="Z32" i="1"/>
  <c r="Z9" i="1" l="1"/>
  <c r="Y9" i="1"/>
  <c r="X9" i="1"/>
  <c r="W9" i="1"/>
  <c r="V9" i="1" l="1"/>
  <c r="U9" i="1"/>
  <c r="T9" i="1"/>
  <c r="Z29" i="1"/>
  <c r="Y29" i="1"/>
  <c r="X29" i="1"/>
  <c r="W29" i="1"/>
  <c r="V29" i="1"/>
  <c r="U29" i="1"/>
  <c r="T29" i="1"/>
  <c r="Z28" i="1"/>
  <c r="Y28" i="1"/>
  <c r="X28" i="1"/>
  <c r="W28" i="1"/>
  <c r="V28" i="1"/>
  <c r="U28" i="1"/>
  <c r="T28" i="1"/>
  <c r="Z27" i="1"/>
  <c r="Y27" i="1"/>
  <c r="X27" i="1"/>
  <c r="W27" i="1"/>
  <c r="V27" i="1"/>
  <c r="U27" i="1"/>
  <c r="T27" i="1"/>
  <c r="Z26" i="1"/>
  <c r="Y26" i="1"/>
  <c r="X26" i="1"/>
  <c r="W26" i="1"/>
  <c r="V26" i="1"/>
  <c r="U26" i="1"/>
  <c r="T26" i="1"/>
  <c r="Z25" i="1"/>
  <c r="Y25" i="1"/>
  <c r="X25" i="1"/>
  <c r="W25" i="1"/>
  <c r="V25" i="1"/>
  <c r="U25" i="1"/>
  <c r="T25" i="1"/>
  <c r="Z24" i="1"/>
  <c r="Y24" i="1"/>
  <c r="X24" i="1"/>
  <c r="W24" i="1"/>
  <c r="V24" i="1"/>
  <c r="U24" i="1"/>
  <c r="T24" i="1"/>
  <c r="Z23" i="1"/>
  <c r="Y23" i="1"/>
  <c r="X23" i="1"/>
  <c r="W23" i="1"/>
  <c r="V23" i="1"/>
  <c r="U23" i="1"/>
  <c r="T23" i="1"/>
  <c r="Z22" i="1"/>
  <c r="Y22" i="1"/>
  <c r="X22" i="1"/>
  <c r="W22" i="1"/>
  <c r="V22" i="1"/>
  <c r="U22" i="1"/>
  <c r="T22" i="1"/>
  <c r="Z21" i="1"/>
  <c r="Y21" i="1"/>
  <c r="X21" i="1"/>
  <c r="W21" i="1"/>
  <c r="V21" i="1"/>
  <c r="U21" i="1"/>
  <c r="T21" i="1"/>
  <c r="Z20" i="1"/>
  <c r="Y20" i="1"/>
  <c r="X20" i="1"/>
  <c r="W20" i="1"/>
  <c r="V20" i="1"/>
  <c r="U20" i="1"/>
  <c r="T20" i="1"/>
  <c r="AA21" i="1" l="1"/>
  <c r="AB21" i="1" s="1"/>
  <c r="R21" i="1"/>
  <c r="AA23" i="1"/>
  <c r="AB23" i="1" s="1"/>
  <c r="R23" i="1"/>
  <c r="AA22" i="1"/>
  <c r="AB22" i="1" s="1"/>
  <c r="R22" i="1"/>
  <c r="AA28" i="1"/>
  <c r="AB28" i="1" s="1"/>
  <c r="R28" i="1"/>
  <c r="AA29" i="1"/>
  <c r="AB29" i="1" s="1"/>
  <c r="R29" i="1"/>
  <c r="AA24" i="1"/>
  <c r="AB24" i="1" s="1"/>
  <c r="R24" i="1"/>
  <c r="AA25" i="1"/>
  <c r="AB25" i="1" s="1"/>
  <c r="R25" i="1"/>
  <c r="AA27" i="1"/>
  <c r="AB27" i="1" s="1"/>
  <c r="R27" i="1"/>
  <c r="AA20" i="1"/>
  <c r="AB20" i="1" s="1"/>
  <c r="R20" i="1"/>
  <c r="AA26" i="1"/>
  <c r="AB26" i="1" s="1"/>
  <c r="R26" i="1"/>
  <c r="S24" i="1" l="1"/>
  <c r="AC24" i="1"/>
  <c r="AD24" i="1" s="1"/>
  <c r="S27" i="1"/>
  <c r="AC27" i="1"/>
  <c r="AD27" i="1" s="1"/>
  <c r="S29" i="1"/>
  <c r="AC29" i="1"/>
  <c r="AD29" i="1" s="1"/>
  <c r="S23" i="1"/>
  <c r="AC23" i="1"/>
  <c r="AD23" i="1" s="1"/>
  <c r="S22" i="1"/>
  <c r="AC22" i="1"/>
  <c r="AD22" i="1" s="1"/>
  <c r="S20" i="1"/>
  <c r="AC20" i="1"/>
  <c r="AD20" i="1" s="1"/>
  <c r="S26" i="1"/>
  <c r="AC26" i="1"/>
  <c r="AD26" i="1" s="1"/>
  <c r="S25" i="1"/>
  <c r="AC25" i="1"/>
  <c r="AD25" i="1" s="1"/>
  <c r="S28" i="1"/>
  <c r="AC28" i="1"/>
  <c r="AD28" i="1" s="1"/>
  <c r="S21" i="1"/>
  <c r="AC21" i="1"/>
  <c r="AD21" i="1" s="1"/>
  <c r="R10" i="1" l="1"/>
  <c r="R11" i="1"/>
  <c r="R12" i="1"/>
  <c r="R13" i="1"/>
  <c r="R14" i="1"/>
  <c r="R15" i="1"/>
  <c r="R16" i="1"/>
  <c r="R17" i="1"/>
  <c r="R18" i="1"/>
  <c r="R19" i="1"/>
  <c r="R30" i="1"/>
  <c r="R31" i="1"/>
  <c r="R32" i="1"/>
  <c r="R33" i="1"/>
  <c r="S16" i="1" l="1"/>
  <c r="AC16" i="1"/>
  <c r="AD16" i="1" s="1"/>
  <c r="S31" i="1"/>
  <c r="AC31" i="1"/>
  <c r="AD31" i="1" s="1"/>
  <c r="S30" i="1"/>
  <c r="AC30" i="1"/>
  <c r="AD30" i="1" s="1"/>
  <c r="S14" i="1"/>
  <c r="AC14" i="1"/>
  <c r="AD14" i="1" s="1"/>
  <c r="S19" i="1"/>
  <c r="AC19" i="1"/>
  <c r="AD19" i="1" s="1"/>
  <c r="S13" i="1"/>
  <c r="AC13" i="1"/>
  <c r="AD13" i="1" s="1"/>
  <c r="S32" i="1"/>
  <c r="AC32" i="1"/>
  <c r="AD32" i="1" s="1"/>
  <c r="S10" i="1"/>
  <c r="AC10" i="1"/>
  <c r="AD10" i="1" s="1"/>
  <c r="S15" i="1"/>
  <c r="AC15" i="1"/>
  <c r="AD15" i="1" s="1"/>
  <c r="S18" i="1"/>
  <c r="AC18" i="1"/>
  <c r="AD18" i="1" s="1"/>
  <c r="S12" i="1"/>
  <c r="AC12" i="1"/>
  <c r="AD12" i="1" s="1"/>
  <c r="S33" i="1"/>
  <c r="AC33" i="1"/>
  <c r="AD33" i="1" s="1"/>
  <c r="S17" i="1"/>
  <c r="AC17" i="1"/>
  <c r="AD17" i="1" s="1"/>
  <c r="S11" i="1"/>
  <c r="AC11" i="1"/>
  <c r="AD11" i="1" s="1"/>
  <c r="V5" i="1"/>
  <c r="AA5" i="1"/>
  <c r="AD5" i="1"/>
  <c r="X10" i="1" l="1"/>
  <c r="X11" i="1"/>
  <c r="X12" i="1"/>
  <c r="X13" i="1"/>
  <c r="X14" i="1"/>
  <c r="X15" i="1"/>
  <c r="X16" i="1"/>
  <c r="X17" i="1"/>
  <c r="X18" i="1"/>
  <c r="X19" i="1"/>
  <c r="X30" i="1"/>
  <c r="X31" i="1"/>
  <c r="X32" i="1"/>
  <c r="X33" i="1"/>
  <c r="W10" i="1"/>
  <c r="W11" i="1"/>
  <c r="W12" i="1"/>
  <c r="W13" i="1"/>
  <c r="W14" i="1"/>
  <c r="W15" i="1"/>
  <c r="W16" i="1"/>
  <c r="W17" i="1"/>
  <c r="W18" i="1"/>
  <c r="W19" i="1"/>
  <c r="W30" i="1"/>
  <c r="W31" i="1"/>
  <c r="W32" i="1"/>
  <c r="W33" i="1"/>
  <c r="W34" i="1" l="1"/>
  <c r="X34" i="1"/>
  <c r="M34" i="1"/>
  <c r="L34" i="1"/>
  <c r="X7" i="1"/>
  <c r="W7" i="1"/>
  <c r="W6" i="1"/>
  <c r="Z18" i="1" l="1"/>
  <c r="Y18" i="1"/>
  <c r="V18" i="1"/>
  <c r="U18" i="1"/>
  <c r="T18" i="1"/>
  <c r="AA18" i="1"/>
  <c r="AB18" i="1" s="1"/>
  <c r="Z12" i="1"/>
  <c r="Y12" i="1"/>
  <c r="V12" i="1"/>
  <c r="U12" i="1"/>
  <c r="T12" i="1"/>
  <c r="AA12" i="1"/>
  <c r="AB12" i="1" s="1"/>
  <c r="Z13" i="1"/>
  <c r="Y13" i="1"/>
  <c r="V13" i="1"/>
  <c r="U13" i="1"/>
  <c r="T13" i="1"/>
  <c r="AA13" i="1"/>
  <c r="AB13" i="1" s="1"/>
  <c r="Z14" i="1"/>
  <c r="Y14" i="1"/>
  <c r="V14" i="1"/>
  <c r="U14" i="1"/>
  <c r="T14" i="1"/>
  <c r="AA14" i="1"/>
  <c r="AB14" i="1" s="1"/>
  <c r="Z15" i="1"/>
  <c r="Y15" i="1"/>
  <c r="V15" i="1"/>
  <c r="U15" i="1"/>
  <c r="T15" i="1"/>
  <c r="AA15" i="1"/>
  <c r="AB15" i="1" s="1"/>
  <c r="Z16" i="1"/>
  <c r="Y16" i="1"/>
  <c r="V16" i="1"/>
  <c r="U16" i="1"/>
  <c r="T16" i="1"/>
  <c r="AA16" i="1"/>
  <c r="AB16" i="1" s="1"/>
  <c r="Z17" i="1"/>
  <c r="Y17" i="1"/>
  <c r="V17" i="1"/>
  <c r="U17" i="1"/>
  <c r="T17" i="1"/>
  <c r="AA17" i="1"/>
  <c r="AB17" i="1" s="1"/>
  <c r="AA19" i="1"/>
  <c r="AB19" i="1" s="1"/>
  <c r="T19" i="1"/>
  <c r="U19" i="1"/>
  <c r="V19" i="1"/>
  <c r="Y19" i="1"/>
  <c r="Z19" i="1"/>
  <c r="AA30" i="1"/>
  <c r="AB30" i="1" s="1"/>
  <c r="T30" i="1"/>
  <c r="U30" i="1"/>
  <c r="V30" i="1"/>
  <c r="Y30" i="1"/>
  <c r="Z30" i="1"/>
  <c r="AA31" i="1"/>
  <c r="AB31" i="1" s="1"/>
  <c r="T31" i="1"/>
  <c r="U31" i="1"/>
  <c r="V31" i="1"/>
  <c r="Y31" i="1"/>
  <c r="AA32" i="1"/>
  <c r="AB32" i="1" s="1"/>
  <c r="T32" i="1"/>
  <c r="U32" i="1"/>
  <c r="V32" i="1"/>
  <c r="Y32" i="1"/>
  <c r="AA33" i="1"/>
  <c r="AB33" i="1" s="1"/>
  <c r="T33" i="1"/>
  <c r="U33" i="1"/>
  <c r="V33" i="1"/>
  <c r="Y33" i="1"/>
  <c r="Z33" i="1"/>
  <c r="I34" i="1"/>
  <c r="J34" i="1"/>
  <c r="K34" i="1"/>
  <c r="N34" i="1"/>
  <c r="O34" i="1"/>
  <c r="Q34" i="1"/>
  <c r="Y11" i="1"/>
  <c r="V11" i="1"/>
  <c r="U11" i="1"/>
  <c r="T11" i="1"/>
  <c r="Z10" i="1"/>
  <c r="Y10" i="1"/>
  <c r="V10" i="1"/>
  <c r="U10" i="1"/>
  <c r="T10" i="1"/>
  <c r="AA11" i="1"/>
  <c r="AB11" i="1" s="1"/>
  <c r="AA10" i="1"/>
  <c r="AB10" i="1" s="1"/>
  <c r="AD7" i="1"/>
  <c r="AC7" i="1"/>
  <c r="AA7" i="1"/>
  <c r="Z7" i="1"/>
  <c r="Y7" i="1"/>
  <c r="V7" i="1"/>
  <c r="U7" i="1"/>
  <c r="T7" i="1"/>
  <c r="AC6" i="1"/>
  <c r="AA6" i="1"/>
  <c r="T6" i="1"/>
  <c r="Y34" i="1" l="1"/>
  <c r="Z34" i="1"/>
  <c r="V34" i="1"/>
  <c r="U34" i="1"/>
  <c r="T34" i="1"/>
  <c r="AA9" i="1"/>
  <c r="AB9" i="1" s="1"/>
  <c r="R9" i="1"/>
  <c r="AC9" i="1" s="1"/>
  <c r="AD9" i="1" s="1"/>
  <c r="AD34" i="1" s="1"/>
  <c r="AB34" i="1" l="1"/>
  <c r="Z36" i="1" s="1"/>
  <c r="V38" i="34" s="1"/>
  <c r="S9" i="1"/>
  <c r="S34" i="1" s="1"/>
  <c r="O36" i="1" s="1"/>
  <c r="J38" i="34" s="1"/>
  <c r="AE38" i="34" s="1"/>
  <c r="Z37" i="1" l="1"/>
</calcChain>
</file>

<file path=xl/sharedStrings.xml><?xml version="1.0" encoding="utf-8"?>
<sst xmlns="http://schemas.openxmlformats.org/spreadsheetml/2006/main" count="532" uniqueCount="171">
  <si>
    <t>７．添付書類（４）その他博報堂プロダクツが指示する書面等</t>
    <phoneticPr fontId="6"/>
  </si>
  <si>
    <t>　（実施細目第３条　第１項第二号　ハ関係）</t>
    <phoneticPr fontId="6"/>
  </si>
  <si>
    <t>広報活動実施報告書&lt;公共交通機関を使用した場合&gt;</t>
    <rPh sb="0" eb="2">
      <t>コウホウ</t>
    </rPh>
    <rPh sb="2" eb="4">
      <t>カツドウ</t>
    </rPh>
    <rPh sb="4" eb="6">
      <t>ジッシ</t>
    </rPh>
    <rPh sb="6" eb="9">
      <t>ホウコクショ</t>
    </rPh>
    <phoneticPr fontId="15"/>
  </si>
  <si>
    <t>施設名</t>
    <rPh sb="2" eb="3">
      <t>メイ</t>
    </rPh>
    <phoneticPr fontId="6"/>
  </si>
  <si>
    <t>国土交通省苑</t>
  </si>
  <si>
    <t>代表者名</t>
    <rPh sb="0" eb="4">
      <t>ダイヒョウシャメイ</t>
    </rPh>
    <phoneticPr fontId="6"/>
  </si>
  <si>
    <t>理事長　国土　太郎</t>
  </si>
  <si>
    <t>１．広報活動の概要</t>
    <rPh sb="2" eb="4">
      <t>コウホウ</t>
    </rPh>
    <rPh sb="4" eb="6">
      <t>カツドウ</t>
    </rPh>
    <phoneticPr fontId="15"/>
  </si>
  <si>
    <t>①訪問先の名称：</t>
  </si>
  <si>
    <t>羽田空港</t>
    <rPh sb="0" eb="2">
      <t>ハネダ</t>
    </rPh>
    <rPh sb="2" eb="4">
      <t>クウコウ</t>
    </rPh>
    <phoneticPr fontId="15"/>
  </si>
  <si>
    <t>②訪問先の住所：</t>
    <rPh sb="5" eb="7">
      <t>ジュウショ</t>
    </rPh>
    <phoneticPr fontId="15"/>
  </si>
  <si>
    <t xml:space="preserve">東京都大田区羽田空港３−３−２ </t>
  </si>
  <si>
    <t>③訪問日時：</t>
    <rPh sb="1" eb="3">
      <t>ホウモン</t>
    </rPh>
    <phoneticPr fontId="15"/>
  </si>
  <si>
    <t>～</t>
  </si>
  <si>
    <t>　</t>
  </si>
  <si>
    <t>④訪問者（役職、氏名）：</t>
    <rPh sb="1" eb="4">
      <t>ホウモンシャ</t>
    </rPh>
    <rPh sb="5" eb="7">
      <t>ヤクショク</t>
    </rPh>
    <rPh sb="8" eb="10">
      <t>シメイ</t>
    </rPh>
    <phoneticPr fontId="15"/>
  </si>
  <si>
    <t>（役職）</t>
    <rPh sb="1" eb="3">
      <t>ヤクショク</t>
    </rPh>
    <phoneticPr fontId="15"/>
  </si>
  <si>
    <t>大学教授</t>
    <rPh sb="0" eb="2">
      <t>ダイガク</t>
    </rPh>
    <rPh sb="2" eb="4">
      <t>キョウジュ</t>
    </rPh>
    <phoneticPr fontId="6"/>
  </si>
  <si>
    <t>（氏名）</t>
    <rPh sb="1" eb="3">
      <t>シメイ</t>
    </rPh>
    <phoneticPr fontId="15"/>
  </si>
  <si>
    <t>A</t>
    <phoneticPr fontId="6"/>
  </si>
  <si>
    <t>（役職）</t>
  </si>
  <si>
    <t>（氏名）</t>
  </si>
  <si>
    <t>⑤広報活動の内容：</t>
  </si>
  <si>
    <t>　○○○○○○○○○○○○○○○○○○○○○○○○○○○○○○○○○○○○○○○○○○○○○○○○○○○。
（※広報活動に用いた資料などを添付すること。）</t>
    <rPh sb="56" eb="58">
      <t>コウホウ</t>
    </rPh>
    <rPh sb="58" eb="60">
      <t>カツドウ</t>
    </rPh>
    <rPh sb="61" eb="62">
      <t>モチ</t>
    </rPh>
    <rPh sb="64" eb="66">
      <t>シリョウ</t>
    </rPh>
    <rPh sb="69" eb="71">
      <t>テンプ</t>
    </rPh>
    <phoneticPr fontId="15"/>
  </si>
  <si>
    <t>⑥広報活動を実施したことにより期待される短期入所利用促進の効果</t>
    <rPh sb="1" eb="3">
      <t>コウホウ</t>
    </rPh>
    <rPh sb="3" eb="5">
      <t>カツドウ</t>
    </rPh>
    <rPh sb="6" eb="8">
      <t>ジッシ</t>
    </rPh>
    <phoneticPr fontId="15"/>
  </si>
  <si>
    <t>　○○○○○○○○○○○○○○○○○○○○○○○○○○○○○○○○○○○○○○○○○○○○○○○○○○○○○○○○○○○○○○○○○○○○○○○○○○○○○○○○○○○○○○○○○○○○</t>
  </si>
  <si>
    <t>２．広報活動の旅行行程</t>
    <rPh sb="2" eb="6">
      <t>コウホウカツドウ</t>
    </rPh>
    <rPh sb="7" eb="9">
      <t>リョコウ</t>
    </rPh>
    <rPh sb="9" eb="11">
      <t>コウテイ</t>
    </rPh>
    <phoneticPr fontId="15"/>
  </si>
  <si>
    <t>別紙「行程表及び旅費積算書」のとおり</t>
    <rPh sb="0" eb="2">
      <t>ベッシ</t>
    </rPh>
    <rPh sb="3" eb="6">
      <t>コウテイヒョウ</t>
    </rPh>
    <rPh sb="8" eb="10">
      <t>リョヒ</t>
    </rPh>
    <phoneticPr fontId="15"/>
  </si>
  <si>
    <t>３．広報活動の参加に要した経費</t>
    <rPh sb="2" eb="6">
      <t>コウホウカツドウ</t>
    </rPh>
    <rPh sb="7" eb="9">
      <t>サンカ</t>
    </rPh>
    <rPh sb="10" eb="11">
      <t>ヨウ</t>
    </rPh>
    <rPh sb="13" eb="15">
      <t>ケイヒ</t>
    </rPh>
    <phoneticPr fontId="15"/>
  </si>
  <si>
    <t>補助対象経費</t>
    <rPh sb="0" eb="2">
      <t>ホジョ</t>
    </rPh>
    <rPh sb="2" eb="4">
      <t>タイショウ</t>
    </rPh>
    <rPh sb="4" eb="6">
      <t>ケイヒ</t>
    </rPh>
    <phoneticPr fontId="15"/>
  </si>
  <si>
    <t>補助金申請額</t>
    <rPh sb="0" eb="3">
      <t>ホジョキン</t>
    </rPh>
    <rPh sb="3" eb="5">
      <t>シンセイ</t>
    </rPh>
    <rPh sb="5" eb="6">
      <t>ガク</t>
    </rPh>
    <phoneticPr fontId="15"/>
  </si>
  <si>
    <t>自己負担額</t>
    <rPh sb="0" eb="2">
      <t>ジコ</t>
    </rPh>
    <rPh sb="2" eb="5">
      <t>フタンガク</t>
    </rPh>
    <phoneticPr fontId="15"/>
  </si>
  <si>
    <t>※積算方法は、別紙「行程表及び旅費積算書」のとおり</t>
    <rPh sb="1" eb="3">
      <t>セキサン</t>
    </rPh>
    <rPh sb="3" eb="5">
      <t>ホウホウ</t>
    </rPh>
    <rPh sb="7" eb="9">
      <t>ベッシ</t>
    </rPh>
    <rPh sb="10" eb="13">
      <t>コウテイヒョウ</t>
    </rPh>
    <rPh sb="13" eb="14">
      <t>オヨ</t>
    </rPh>
    <rPh sb="15" eb="17">
      <t>リョヒ</t>
    </rPh>
    <rPh sb="17" eb="19">
      <t>セキサン</t>
    </rPh>
    <rPh sb="19" eb="20">
      <t>ショ</t>
    </rPh>
    <phoneticPr fontId="15"/>
  </si>
  <si>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</si>
  <si>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15"/>
  </si>
  <si>
    <t>　（実施細目第３条　第１項第二号　イ関係）</t>
    <phoneticPr fontId="6"/>
  </si>
  <si>
    <r>
      <rPr>
        <b/>
        <sz val="9"/>
        <color rgb="FFFF0000"/>
        <rFont val="游ゴシック"/>
        <family val="3"/>
        <charset val="128"/>
      </rPr>
      <t>見本</t>
    </r>
    <r>
      <rPr>
        <b/>
        <sz val="9"/>
        <rFont val="游ゴシック"/>
        <family val="3"/>
        <charset val="128"/>
      </rPr>
      <t xml:space="preserve"> 行程表及び旅費積算書&lt;公共交通機関を使用した場合&gt;</t>
    </r>
    <rPh sb="0" eb="2">
      <t>ミホン</t>
    </rPh>
    <rPh sb="3" eb="6">
      <t>コウテイヒョウ</t>
    </rPh>
    <rPh sb="6" eb="7">
      <t>オヨ</t>
    </rPh>
    <rPh sb="8" eb="10">
      <t>リョヒ</t>
    </rPh>
    <rPh sb="10" eb="12">
      <t>セキサン</t>
    </rPh>
    <rPh sb="12" eb="13">
      <t>ショ</t>
    </rPh>
    <phoneticPr fontId="6"/>
  </si>
  <si>
    <t>補助対象経費（事業所負担額）</t>
    <rPh sb="0" eb="2">
      <t>ホジョ</t>
    </rPh>
    <rPh sb="2" eb="4">
      <t>タイショウ</t>
    </rPh>
    <rPh sb="4" eb="6">
      <t>ケイヒ</t>
    </rPh>
    <rPh sb="7" eb="10">
      <t>ジギョウショ</t>
    </rPh>
    <rPh sb="10" eb="12">
      <t>フタン</t>
    </rPh>
    <rPh sb="12" eb="13">
      <t>ガク</t>
    </rPh>
    <phoneticPr fontId="6"/>
  </si>
  <si>
    <t>補助金申請額（国家公務員等の旅費に関する法律積算額）</t>
    <phoneticPr fontId="6"/>
  </si>
  <si>
    <t>氏名：</t>
    <rPh sb="0" eb="2">
      <t>シメイ</t>
    </rPh>
    <phoneticPr fontId="6"/>
  </si>
  <si>
    <t>(パック料金)
包括宿泊費</t>
    <rPh sb="4" eb="6">
      <t>リョウキン</t>
    </rPh>
    <rPh sb="8" eb="10">
      <t>ホウカツ</t>
    </rPh>
    <rPh sb="10" eb="13">
      <t>シュクハクヒ</t>
    </rPh>
    <phoneticPr fontId="6"/>
  </si>
  <si>
    <t>夕食の有無</t>
    <phoneticPr fontId="6"/>
  </si>
  <si>
    <t>なし</t>
  </si>
  <si>
    <t>朝食の有無</t>
    <phoneticPr fontId="6"/>
  </si>
  <si>
    <t>あり</t>
  </si>
  <si>
    <t>役職：</t>
    <rPh sb="0" eb="2">
      <t>ヤクショク</t>
    </rPh>
    <phoneticPr fontId="6"/>
  </si>
  <si>
    <t>鉄道賃</t>
    <rPh sb="0" eb="2">
      <t>テツドウ</t>
    </rPh>
    <rPh sb="2" eb="3">
      <t>チン</t>
    </rPh>
    <phoneticPr fontId="6"/>
  </si>
  <si>
    <t>航空賃</t>
    <rPh sb="0" eb="1">
      <t>ワタル</t>
    </rPh>
    <rPh sb="1" eb="2">
      <t>アケル</t>
    </rPh>
    <rPh sb="2" eb="3">
      <t>チン</t>
    </rPh>
    <phoneticPr fontId="6"/>
  </si>
  <si>
    <t>車賃
(バス・タクシー)</t>
    <rPh sb="0" eb="1">
      <t>シャ</t>
    </rPh>
    <rPh sb="1" eb="2">
      <t>チン</t>
    </rPh>
    <phoneticPr fontId="6"/>
  </si>
  <si>
    <t>宿泊費</t>
    <rPh sb="0" eb="3">
      <t>シュクハクヒ</t>
    </rPh>
    <phoneticPr fontId="6"/>
  </si>
  <si>
    <t>宿泊手当</t>
    <rPh sb="0" eb="2">
      <t>シュクハク</t>
    </rPh>
    <rPh sb="2" eb="4">
      <t>テアテ</t>
    </rPh>
    <phoneticPr fontId="6"/>
  </si>
  <si>
    <t>日付</t>
    <rPh sb="0" eb="2">
      <t>ヒヅケ</t>
    </rPh>
    <phoneticPr fontId="6"/>
  </si>
  <si>
    <t>出発
時刻</t>
    <rPh sb="0" eb="2">
      <t>シュッパツ</t>
    </rPh>
    <rPh sb="3" eb="5">
      <t>ジコク</t>
    </rPh>
    <phoneticPr fontId="6"/>
  </si>
  <si>
    <t>～</t>
    <phoneticPr fontId="6"/>
  </si>
  <si>
    <t>到着
時刻</t>
    <rPh sb="0" eb="2">
      <t>トウチャク</t>
    </rPh>
    <rPh sb="3" eb="5">
      <t>ジコク</t>
    </rPh>
    <phoneticPr fontId="6"/>
  </si>
  <si>
    <t>出発地</t>
    <rPh sb="0" eb="2">
      <t>シュッパツ</t>
    </rPh>
    <rPh sb="2" eb="3">
      <t>チ</t>
    </rPh>
    <phoneticPr fontId="6"/>
  </si>
  <si>
    <t>交通手段</t>
    <rPh sb="0" eb="2">
      <t>コウツウ</t>
    </rPh>
    <rPh sb="2" eb="4">
      <t>シュダン</t>
    </rPh>
    <phoneticPr fontId="6"/>
  </si>
  <si>
    <t>到着地</t>
    <rPh sb="0" eb="2">
      <t>トウチャク</t>
    </rPh>
    <rPh sb="2" eb="3">
      <t>チ</t>
    </rPh>
    <phoneticPr fontId="6"/>
  </si>
  <si>
    <t>宿泊地</t>
    <rPh sb="0" eb="3">
      <t>シュクハクチ</t>
    </rPh>
    <phoneticPr fontId="6"/>
  </si>
  <si>
    <t>路程</t>
    <rPh sb="0" eb="2">
      <t>ロテイ</t>
    </rPh>
    <phoneticPr fontId="6"/>
  </si>
  <si>
    <t>運賃</t>
    <rPh sb="0" eb="2">
      <t>ウンチン</t>
    </rPh>
    <phoneticPr fontId="6"/>
  </si>
  <si>
    <t>急行
料金</t>
    <rPh sb="0" eb="2">
      <t>キュウコウ</t>
    </rPh>
    <rPh sb="3" eb="5">
      <t>リョウキン</t>
    </rPh>
    <phoneticPr fontId="6"/>
  </si>
  <si>
    <t>夜数</t>
    <rPh sb="0" eb="1">
      <t>ヨル</t>
    </rPh>
    <rPh sb="1" eb="2">
      <t>カズ</t>
    </rPh>
    <phoneticPr fontId="6"/>
  </si>
  <si>
    <t>実費</t>
  </si>
  <si>
    <t>定額</t>
    <rPh sb="0" eb="2">
      <t>テイガク</t>
    </rPh>
    <phoneticPr fontId="6"/>
  </si>
  <si>
    <t>上限額</t>
  </si>
  <si>
    <t>km</t>
    <phoneticPr fontId="6"/>
  </si>
  <si>
    <t>円</t>
    <rPh sb="0" eb="1">
      <t>エン</t>
    </rPh>
    <phoneticPr fontId="6"/>
  </si>
  <si>
    <t>夜</t>
    <rPh sb="0" eb="1">
      <t>ヨル</t>
    </rPh>
    <phoneticPr fontId="6"/>
  </si>
  <si>
    <t>浜田山</t>
    <rPh sb="0" eb="3">
      <t>ハマダヤマ</t>
    </rPh>
    <phoneticPr fontId="6"/>
  </si>
  <si>
    <t>井の頭線</t>
    <rPh sb="0" eb="1">
      <t>イ</t>
    </rPh>
    <rPh sb="2" eb="4">
      <t>カシラセン</t>
    </rPh>
    <phoneticPr fontId="6"/>
  </si>
  <si>
    <t>渋谷</t>
    <rPh sb="0" eb="2">
      <t>シブヤ</t>
    </rPh>
    <phoneticPr fontId="6"/>
  </si>
  <si>
    <t>JR</t>
    <phoneticPr fontId="6"/>
  </si>
  <si>
    <t>名古屋</t>
    <rPh sb="0" eb="3">
      <t>ナゴヤ</t>
    </rPh>
    <phoneticPr fontId="6"/>
  </si>
  <si>
    <t>愛知県</t>
    <rPh sb="0" eb="3">
      <t>アイチケン</t>
    </rPh>
    <phoneticPr fontId="6"/>
  </si>
  <si>
    <t>計</t>
    <rPh sb="0" eb="1">
      <t>ケイ</t>
    </rPh>
    <phoneticPr fontId="6"/>
  </si>
  <si>
    <t>補助対象経費</t>
    <rPh sb="0" eb="2">
      <t>ホジョ</t>
    </rPh>
    <rPh sb="2" eb="4">
      <t>タイショウ</t>
    </rPh>
    <rPh sb="4" eb="6">
      <t>ケイヒ</t>
    </rPh>
    <phoneticPr fontId="6"/>
  </si>
  <si>
    <t>補助金申請額</t>
    <rPh sb="0" eb="3">
      <t>ホジョキン</t>
    </rPh>
    <rPh sb="3" eb="5">
      <t>シンセイ</t>
    </rPh>
    <rPh sb="5" eb="6">
      <t>ガク</t>
    </rPh>
    <phoneticPr fontId="6"/>
  </si>
  <si>
    <t>（注）当該様式内に必要事項が記入しきれない場合には、適宜、別の用紙を用いて作成すること。</t>
    <phoneticPr fontId="6"/>
  </si>
  <si>
    <t>自己負担額</t>
    <phoneticPr fontId="6"/>
  </si>
  <si>
    <t>（役職A）</t>
    <rPh sb="1" eb="3">
      <t>ヤクショク</t>
    </rPh>
    <phoneticPr fontId="15"/>
  </si>
  <si>
    <t>（氏名A）</t>
    <rPh sb="1" eb="3">
      <t>シメイ</t>
    </rPh>
    <phoneticPr fontId="15"/>
  </si>
  <si>
    <t>（役職B）</t>
    <phoneticPr fontId="6"/>
  </si>
  <si>
    <t>（氏名B）</t>
    <phoneticPr fontId="6"/>
  </si>
  <si>
    <t>（役職C）</t>
    <phoneticPr fontId="6"/>
  </si>
  <si>
    <t>（氏名C）</t>
    <phoneticPr fontId="6"/>
  </si>
  <si>
    <t>行程表及び旅費積算書&lt;公共交通機関を使用した場合&gt;</t>
    <rPh sb="0" eb="3">
      <t>コウテイヒョウ</t>
    </rPh>
    <rPh sb="3" eb="4">
      <t>オヨ</t>
    </rPh>
    <rPh sb="5" eb="7">
      <t>リョヒ</t>
    </rPh>
    <rPh sb="7" eb="9">
      <t>セキサン</t>
    </rPh>
    <rPh sb="9" eb="10">
      <t>ショ</t>
    </rPh>
    <phoneticPr fontId="6"/>
  </si>
  <si>
    <t>実費</t>
    <rPh sb="0" eb="2">
      <t>ジッピ</t>
    </rPh>
    <phoneticPr fontId="6"/>
  </si>
  <si>
    <t>行政職</t>
    <rPh sb="0" eb="3">
      <t>ギョウセイショク</t>
    </rPh>
    <phoneticPr fontId="6"/>
  </si>
  <si>
    <t>役職</t>
    <rPh sb="0" eb="2">
      <t>ヤクショク</t>
    </rPh>
    <phoneticPr fontId="6"/>
  </si>
  <si>
    <t>分類</t>
    <rPh sb="0" eb="2">
      <t>ブンルイ</t>
    </rPh>
    <phoneticPr fontId="6"/>
  </si>
  <si>
    <t>宿泊手当</t>
    <rPh sb="0" eb="4">
      <t>シュクハクテアテ</t>
    </rPh>
    <phoneticPr fontId="6"/>
  </si>
  <si>
    <t>宿泊費(上限額)</t>
    <rPh sb="0" eb="2">
      <t>シュクハク</t>
    </rPh>
    <rPh sb="2" eb="3">
      <t>ヒ</t>
    </rPh>
    <rPh sb="4" eb="7">
      <t>ジョウゲンガク</t>
    </rPh>
    <phoneticPr fontId="6"/>
  </si>
  <si>
    <t>夕朝なし</t>
    <rPh sb="0" eb="1">
      <t>ユウ</t>
    </rPh>
    <rPh sb="1" eb="2">
      <t>アサ</t>
    </rPh>
    <phoneticPr fontId="6"/>
  </si>
  <si>
    <t>夕</t>
    <rPh sb="0" eb="1">
      <t>ユウ</t>
    </rPh>
    <phoneticPr fontId="6"/>
  </si>
  <si>
    <t>朝</t>
    <rPh sb="0" eb="1">
      <t>アサ</t>
    </rPh>
    <phoneticPr fontId="6"/>
  </si>
  <si>
    <t>夕朝あり</t>
    <rPh sb="0" eb="1">
      <t>ユウ</t>
    </rPh>
    <rPh sb="1" eb="2">
      <t>アサ</t>
    </rPh>
    <phoneticPr fontId="6"/>
  </si>
  <si>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</si>
  <si>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</si>
  <si>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</si>
  <si>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</si>
  <si>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</si>
  <si>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山形県</t>
    <rPh sb="0" eb="3">
      <t>ヤマガタケン</t>
    </rPh>
    <phoneticPr fontId="6"/>
  </si>
  <si>
    <t>福島県</t>
    <rPh sb="0" eb="3">
      <t>フクシマケン</t>
    </rPh>
    <phoneticPr fontId="6"/>
  </si>
  <si>
    <t>茨城県</t>
    <rPh sb="0" eb="2">
      <t>イバラキ</t>
    </rPh>
    <rPh sb="2" eb="3">
      <t>ケン</t>
    </rPh>
    <phoneticPr fontId="6"/>
  </si>
  <si>
    <t>栃木県</t>
    <rPh sb="0" eb="2">
      <t>トチギ</t>
    </rPh>
    <rPh sb="2" eb="3">
      <t>ケン</t>
    </rPh>
    <phoneticPr fontId="6"/>
  </si>
  <si>
    <t>群馬県</t>
    <rPh sb="0" eb="2">
      <t>グンマ</t>
    </rPh>
    <rPh sb="2" eb="3">
      <t>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</si>
  <si>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</si>
  <si>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</si>
  <si>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</si>
  <si>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</si>
  <si>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</si>
  <si>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</si>
  <si>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</si>
  <si>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2">
      <t>フクイ</t>
    </rPh>
    <rPh sb="2" eb="3">
      <t>ケン</t>
    </rPh>
    <phoneticPr fontId="6"/>
  </si>
  <si>
    <t>山梨県</t>
    <rPh sb="0" eb="3">
      <t>ヤマナシケン</t>
    </rPh>
    <phoneticPr fontId="6"/>
  </si>
  <si>
    <t>長野県</t>
    <rPh sb="0" eb="3">
      <t>ナガノケン</t>
    </rPh>
    <phoneticPr fontId="6"/>
  </si>
  <si>
    <t>岐阜県</t>
    <rPh sb="0" eb="2">
      <t>ギフ</t>
    </rPh>
    <rPh sb="2" eb="3">
      <t>ケン</t>
    </rPh>
    <phoneticPr fontId="6"/>
  </si>
  <si>
    <t>静岡県</t>
    <rPh sb="0" eb="3">
      <t>シズオカケン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</si>
  <si>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</si>
  <si>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</si>
  <si>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</si>
  <si>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</si>
  <si>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</si>
  <si>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</si>
  <si>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</si>
  <si>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</si>
  <si>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</si>
  <si>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</si>
  <si>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</si>
  <si>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</si>
  <si>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</si>
  <si>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</si>
  <si>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2">
      <t>エヒメ</t>
    </rPh>
    <rPh sb="2" eb="3">
      <t>ケン</t>
    </rPh>
    <phoneticPr fontId="6"/>
  </si>
  <si>
    <t>高知県</t>
    <rPh sb="0" eb="3">
      <t>コウチケン</t>
    </rPh>
    <phoneticPr fontId="6"/>
  </si>
  <si>
    <t>福岡県</t>
    <rPh sb="0" eb="2">
      <t>フクオカ</t>
    </rPh>
    <rPh sb="2" eb="3">
      <t>ケン</t>
    </rPh>
    <phoneticPr fontId="6"/>
  </si>
  <si>
    <t>佐賀県</t>
    <rPh sb="0" eb="3">
      <t>サガケン</t>
    </rPh>
    <phoneticPr fontId="6"/>
  </si>
  <si>
    <t>長崎県</t>
    <rPh sb="0" eb="2">
      <t>ナガサキ</t>
    </rPh>
    <rPh sb="2" eb="3">
      <t>ケン</t>
    </rPh>
    <phoneticPr fontId="6"/>
  </si>
  <si>
    <t>熊本県</t>
    <rPh sb="0" eb="2">
      <t>クマモト</t>
    </rPh>
    <rPh sb="2" eb="3">
      <t>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</si>
  <si>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</si>
  <si>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</si>
  <si>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</si>
  <si>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</si>
  <si>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指定職</t>
    <rPh sb="0" eb="3">
      <t>シテイショク</t>
    </rPh>
    <phoneticPr fontId="6"/>
  </si>
  <si>
    <t>①</t>
    <phoneticPr fontId="6"/>
  </si>
  <si>
    <t>院長</t>
    <rPh sb="0" eb="2">
      <t>インチョウ</t>
    </rPh>
    <phoneticPr fontId="6"/>
  </si>
  <si>
    <t>副院長</t>
    <rPh sb="0" eb="3">
      <t>フクインチョウ</t>
    </rPh>
    <phoneticPr fontId="6"/>
  </si>
  <si>
    <t>理事長</t>
    <rPh sb="0" eb="3">
      <t>リジチョウ</t>
    </rPh>
    <phoneticPr fontId="6"/>
  </si>
  <si>
    <t>理事</t>
    <rPh sb="0" eb="2">
      <t>リジ</t>
    </rPh>
    <phoneticPr fontId="6"/>
  </si>
  <si>
    <t>その他これらに準ずる者①</t>
    <rPh sb="2" eb="3">
      <t>タ</t>
    </rPh>
    <rPh sb="7" eb="8">
      <t>ジュン</t>
    </rPh>
    <rPh sb="10" eb="11">
      <t>モノ</t>
    </rPh>
    <phoneticPr fontId="6"/>
  </si>
  <si>
    <t>７級以上</t>
    <rPh sb="1" eb="2">
      <t>キュウ</t>
    </rPh>
    <rPh sb="2" eb="4">
      <t>イジョウ</t>
    </rPh>
    <phoneticPr fontId="6"/>
  </si>
  <si>
    <t>大学准教授</t>
    <rPh sb="0" eb="2">
      <t>ダイガク</t>
    </rPh>
    <rPh sb="2" eb="5">
      <t>ジュンキョウジュ</t>
    </rPh>
    <phoneticPr fontId="6"/>
  </si>
  <si>
    <t>②</t>
    <phoneticPr fontId="6"/>
  </si>
  <si>
    <t>医師</t>
    <rPh sb="0" eb="2">
      <t>イシ</t>
    </rPh>
    <phoneticPr fontId="6"/>
  </si>
  <si>
    <t>病棟長</t>
    <rPh sb="0" eb="2">
      <t>ビョウトウ</t>
    </rPh>
    <rPh sb="2" eb="3">
      <t>チョウ</t>
    </rPh>
    <phoneticPr fontId="6"/>
  </si>
  <si>
    <t>看護師長</t>
    <rPh sb="0" eb="4">
      <t>カンゴシチョウ</t>
    </rPh>
    <phoneticPr fontId="6"/>
  </si>
  <si>
    <t>各種技師</t>
    <rPh sb="0" eb="2">
      <t>カクシュ</t>
    </rPh>
    <rPh sb="2" eb="4">
      <t>ギシ</t>
    </rPh>
    <phoneticPr fontId="6"/>
  </si>
  <si>
    <t>部長</t>
    <rPh sb="0" eb="2">
      <t>ブチョウ</t>
    </rPh>
    <phoneticPr fontId="6"/>
  </si>
  <si>
    <t>その他これらに準ずる者②</t>
    <rPh sb="2" eb="3">
      <t>タ</t>
    </rPh>
    <rPh sb="7" eb="8">
      <t>ジュン</t>
    </rPh>
    <rPh sb="10" eb="11">
      <t>モノ</t>
    </rPh>
    <phoneticPr fontId="6"/>
  </si>
  <si>
    <t>６級以下
３級以上</t>
    <rPh sb="1" eb="2">
      <t>キュウ</t>
    </rPh>
    <rPh sb="2" eb="4">
      <t>イカ</t>
    </rPh>
    <rPh sb="6" eb="7">
      <t>キュウ</t>
    </rPh>
    <rPh sb="7" eb="9">
      <t>イジョウ</t>
    </rPh>
    <phoneticPr fontId="6"/>
  </si>
  <si>
    <t>看護師</t>
    <rPh sb="0" eb="3">
      <t>カンゴシ</t>
    </rPh>
    <phoneticPr fontId="6"/>
  </si>
  <si>
    <t>各種療法士</t>
    <rPh sb="0" eb="2">
      <t>カクシュ</t>
    </rPh>
    <rPh sb="2" eb="5">
      <t>リョウホウシ</t>
    </rPh>
    <phoneticPr fontId="6"/>
  </si>
  <si>
    <t>各種福祉士</t>
    <rPh sb="0" eb="2">
      <t>カクシュ</t>
    </rPh>
    <rPh sb="2" eb="5">
      <t>フクシシ</t>
    </rPh>
    <phoneticPr fontId="6"/>
  </si>
  <si>
    <t>事務長</t>
    <rPh sb="0" eb="3">
      <t>ジムチョウ</t>
    </rPh>
    <phoneticPr fontId="6"/>
  </si>
  <si>
    <t>係長（事務職）</t>
    <rPh sb="0" eb="2">
      <t>カカリチョウ</t>
    </rPh>
    <rPh sb="3" eb="6">
      <t>ジムショク</t>
    </rPh>
    <phoneticPr fontId="6"/>
  </si>
  <si>
    <t>その他これらに準ずる者③</t>
    <rPh sb="2" eb="3">
      <t>タ</t>
    </rPh>
    <rPh sb="7" eb="8">
      <t>ジュン</t>
    </rPh>
    <rPh sb="10" eb="11">
      <t>モノ</t>
    </rPh>
    <phoneticPr fontId="6"/>
  </si>
  <si>
    <t>２級以下</t>
    <rPh sb="1" eb="2">
      <t>キュウ</t>
    </rPh>
    <rPh sb="2" eb="4">
      <t>イカ</t>
    </rPh>
    <phoneticPr fontId="6"/>
  </si>
  <si>
    <t>ホームヘルパー</t>
    <phoneticPr fontId="6"/>
  </si>
  <si>
    <t>生活支援員</t>
    <rPh sb="0" eb="2">
      <t>セイカツ</t>
    </rPh>
    <rPh sb="2" eb="5">
      <t>シエンイン</t>
    </rPh>
    <phoneticPr fontId="6"/>
  </si>
  <si>
    <t>係員（事務職）</t>
    <rPh sb="0" eb="2">
      <t>カカリイン</t>
    </rPh>
    <rPh sb="3" eb="6">
      <t>ジムショク</t>
    </rPh>
    <phoneticPr fontId="6"/>
  </si>
  <si>
    <t>その他これらに準ずる者④</t>
    <rPh sb="2" eb="3">
      <t>タ</t>
    </rPh>
    <rPh sb="7" eb="8">
      <t>ジュン</t>
    </rPh>
    <rPh sb="10" eb="11">
      <t>モノ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</si>
</sst>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Red]\-#,##0.0"/>
    <numFmt numFmtId="177" formatCode="#,##0&quot;円&quot;"/>
    <numFmt numFmtId="178" formatCode="ggge&quot;年&quot;m&quot;月&quot;d&quot;日&quot;\(aaa\)"/>
  </numFmts>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sz val="11"/>
      <color theme="1"/>
      <name val="ＭＳ Ｐゴシック"/>
      <family val="2"/>
      <scheme val="minor"/>
    </font>
    <font>
      <sz val="9"/>
      <color theme="1"/>
      <name val="游ゴシック"/>
      <family val="3"/>
      <charset val="128"/>
    </font>
    <font>
      <b/>
      <sz val="9"/>
      <color theme="1"/>
      <name val="游ゴシック"/>
      <family val="3"/>
      <charset val="128"/>
    </font>
    <font>
      <sz val="6"/>
      <name val="ＭＳ Ｐゴシック"/>
      <family val="3"/>
    </font>
    <font>
      <sz val="11"/>
      <name val="ＭＳ Ｐゴシック"/>
      <family val="3"/>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s>
  <cellStyleXfs count="13">
    <xf numFmtId="0" fontId="0"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2" fillId="0" borderId="0">
      <alignment vertical="center"/>
    </xf>
    <xf numFmtId="0" fontId="1" fillId="0" borderId="0">
      <alignment vertical="center"/>
    </xf>
    <xf numFmtId="0" fontId="16" fillId="0" borderId="0">
      <alignment vertical="center"/>
    </xf>
  </cellStyleXfs>
  <cellXfs count="179">
    <xf numFmtId="0" fontId="0" fillId="0" borderId="0" xfId="0">
      <alignment vertical="center"/>
    </xf>
    <xf numFmtId="0" fontId="9" fillId="0" borderId="0" xfId="0" applyFont="1">
      <alignment vertical="center"/>
    </xf>
    <xf numFmtId="0" fontId="9" fillId="0" borderId="0" xfId="6" applyFont="1">
      <alignment vertical="center"/>
    </xf>
    <xf numFmtId="0" fontId="8" fillId="0" borderId="0" xfId="0" applyFont="1">
      <alignment vertical="center"/>
    </xf>
    <xf numFmtId="0" fontId="8" fillId="0" borderId="1" xfId="0" applyFont="1" applyBorder="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9" xfId="0" applyFont="1" applyBorder="1" applyAlignment="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7" xfId="0" applyFont="1" applyBorder="1" applyAlignment="1">
      <alignment horizontal="center" vertical="center"/>
    </xf>
    <xf numFmtId="0" fontId="9" fillId="0" borderId="27"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28" xfId="0" applyFont="1" applyBorder="1" applyAlignment="1">
      <alignment horizontal="center" vertical="center" wrapText="1"/>
    </xf>
    <xf numFmtId="0" fontId="9" fillId="0" borderId="28" xfId="0" applyFont="1" applyBorder="1" applyAlignment="1">
      <alignment horizontal="center" vertical="center"/>
    </xf>
    <xf numFmtId="0" fontId="9" fillId="0" borderId="30" xfId="0" applyFont="1" applyBorder="1" applyAlignment="1">
      <alignment horizontal="center" vertical="center" shrinkToFit="1"/>
    </xf>
    <xf numFmtId="0" fontId="9" fillId="0" borderId="27" xfId="0" applyFont="1" applyBorder="1" applyAlignment="1">
      <alignment horizontal="right" vertical="top"/>
    </xf>
    <xf numFmtId="0" fontId="9" fillId="0" borderId="28" xfId="0" applyFont="1" applyBorder="1" applyAlignment="1">
      <alignment horizontal="right" vertical="top"/>
    </xf>
    <xf numFmtId="0" fontId="9" fillId="0" borderId="28" xfId="0" applyFont="1" applyBorder="1" applyAlignment="1">
      <alignment horizontal="right" vertical="top" wrapText="1"/>
    </xf>
    <xf numFmtId="0" fontId="9" fillId="0" borderId="32" xfId="0" applyFont="1" applyBorder="1" applyAlignment="1">
      <alignment horizontal="right" vertical="top"/>
    </xf>
    <xf numFmtId="0" fontId="9" fillId="0" borderId="29" xfId="0" applyFont="1" applyBorder="1" applyAlignment="1">
      <alignment horizontal="right" vertical="top" shrinkToFit="1"/>
    </xf>
    <xf numFmtId="0" fontId="9" fillId="0" borderId="28" xfId="0" applyFont="1" applyBorder="1" applyAlignment="1">
      <alignment horizontal="right" vertical="top" shrinkToFit="1"/>
    </xf>
    <xf numFmtId="0" fontId="9" fillId="0" borderId="30" xfId="0" applyFont="1" applyBorder="1" applyAlignment="1">
      <alignment horizontal="right" vertical="top" shrinkToFit="1"/>
    </xf>
    <xf numFmtId="0" fontId="9" fillId="0" borderId="0" xfId="0" applyFont="1" applyAlignment="1">
      <alignment vertical="center" shrinkToFit="1"/>
    </xf>
    <xf numFmtId="0" fontId="9" fillId="0" borderId="1" xfId="0" applyFont="1" applyBorder="1" applyAlignment="1">
      <alignment horizontal="center" vertical="center" shrinkToFit="1"/>
    </xf>
    <xf numFmtId="0" fontId="8" fillId="0" borderId="0" xfId="0" applyFont="1" applyAlignment="1">
      <alignment vertical="center" shrinkToFit="1"/>
    </xf>
    <xf numFmtId="14" fontId="9" fillId="0" borderId="21" xfId="0" applyNumberFormat="1" applyFont="1" applyBorder="1" applyAlignment="1">
      <alignment horizontal="center" vertical="center" shrinkToFit="1"/>
    </xf>
    <xf numFmtId="20" fontId="9" fillId="0" borderId="22" xfId="0" applyNumberFormat="1" applyFont="1" applyBorder="1" applyAlignment="1">
      <alignment horizontal="center" vertical="center" shrinkToFit="1"/>
    </xf>
    <xf numFmtId="0" fontId="9" fillId="0" borderId="23" xfId="0" applyFont="1" applyBorder="1" applyAlignment="1">
      <alignment horizontal="center" vertical="center" shrinkToFit="1"/>
    </xf>
    <xf numFmtId="20" fontId="9" fillId="0" borderId="24" xfId="0" applyNumberFormat="1" applyFont="1" applyBorder="1" applyAlignment="1">
      <alignment horizontal="center" vertical="center" shrinkToFit="1"/>
    </xf>
    <xf numFmtId="0" fontId="9" fillId="0" borderId="25" xfId="0" applyFont="1" applyBorder="1" applyAlignment="1">
      <alignment horizontal="justify" vertical="center" shrinkToFit="1"/>
    </xf>
    <xf numFmtId="176" fontId="9" fillId="0" borderId="21" xfId="1" applyNumberFormat="1" applyFont="1" applyFill="1" applyBorder="1" applyAlignment="1">
      <alignment vertical="center" shrinkToFit="1"/>
    </xf>
    <xf numFmtId="38" fontId="9" fillId="0" borderId="25" xfId="1" applyFont="1" applyFill="1" applyBorder="1" applyAlignment="1">
      <alignment vertical="center" shrinkToFit="1"/>
    </xf>
    <xf numFmtId="20" fontId="9" fillId="0" borderId="13" xfId="0" applyNumberFormat="1" applyFont="1" applyBorder="1" applyAlignment="1">
      <alignment horizontal="center" vertical="center" shrinkToFit="1"/>
    </xf>
    <xf numFmtId="0" fontId="9" fillId="0" borderId="14" xfId="0" applyFont="1" applyBorder="1" applyAlignment="1">
      <alignment horizontal="center" vertical="center" shrinkToFit="1"/>
    </xf>
    <xf numFmtId="20" fontId="9" fillId="0" borderId="15" xfId="0" applyNumberFormat="1" applyFont="1" applyBorder="1" applyAlignment="1">
      <alignment horizontal="center" vertical="center" shrinkToFit="1"/>
    </xf>
    <xf numFmtId="0" fontId="9" fillId="0" borderId="6" xfId="0" applyFont="1" applyBorder="1" applyAlignment="1">
      <alignment horizontal="justify" vertical="center" shrinkToFit="1"/>
    </xf>
    <xf numFmtId="176" fontId="9" fillId="0" borderId="5" xfId="1" applyNumberFormat="1" applyFont="1" applyFill="1" applyBorder="1" applyAlignment="1">
      <alignment vertical="center" shrinkToFit="1"/>
    </xf>
    <xf numFmtId="38" fontId="9" fillId="0" borderId="6" xfId="1" applyFont="1" applyFill="1" applyBorder="1" applyAlignment="1">
      <alignment vertical="center" shrinkToFit="1"/>
    </xf>
    <xf numFmtId="0" fontId="9" fillId="0" borderId="6" xfId="0" applyFont="1" applyBorder="1" applyAlignment="1">
      <alignment vertical="center" shrinkToFit="1"/>
    </xf>
    <xf numFmtId="0" fontId="7" fillId="0" borderId="6" xfId="0" applyFont="1" applyBorder="1" applyAlignment="1">
      <alignment horizontal="center" vertical="center"/>
    </xf>
    <xf numFmtId="0" fontId="7" fillId="0" borderId="0" xfId="0" applyFont="1">
      <alignment vertical="center"/>
    </xf>
    <xf numFmtId="0" fontId="7" fillId="0" borderId="6" xfId="0" applyFont="1" applyBorder="1">
      <alignment vertical="center"/>
    </xf>
    <xf numFmtId="38" fontId="7" fillId="0" borderId="6" xfId="1" applyFont="1" applyBorder="1" applyAlignment="1" applyProtection="1">
      <alignment vertical="center"/>
    </xf>
    <xf numFmtId="10" fontId="7" fillId="0" borderId="0" xfId="0" applyNumberFormat="1" applyFont="1">
      <alignment vertical="center"/>
    </xf>
    <xf numFmtId="38" fontId="7" fillId="0" borderId="0" xfId="0" applyNumberFormat="1" applyFont="1">
      <alignment vertical="center"/>
    </xf>
    <xf numFmtId="176" fontId="7" fillId="0" borderId="0" xfId="0" applyNumberFormat="1" applyFont="1">
      <alignment vertical="center"/>
    </xf>
    <xf numFmtId="0" fontId="7" fillId="2" borderId="6" xfId="0" applyFont="1" applyFill="1" applyBorder="1">
      <alignment vertical="center"/>
    </xf>
    <xf numFmtId="0" fontId="7" fillId="2" borderId="6" xfId="0" applyFont="1" applyFill="1" applyBorder="1" applyAlignment="1">
      <alignment horizontal="center" vertical="center"/>
    </xf>
    <xf numFmtId="38" fontId="7" fillId="2" borderId="6" xfId="1" applyFont="1" applyFill="1" applyBorder="1" applyAlignment="1" applyProtection="1">
      <alignment vertical="center"/>
    </xf>
    <xf numFmtId="0" fontId="7" fillId="0" borderId="0" xfId="0" applyFont="1" applyAlignment="1">
      <alignment horizontal="center" vertical="center"/>
    </xf>
    <xf numFmtId="176" fontId="9" fillId="2" borderId="18" xfId="1" applyNumberFormat="1" applyFont="1" applyFill="1" applyBorder="1" applyAlignment="1">
      <alignment horizontal="right" vertical="center" shrinkToFit="1"/>
    </xf>
    <xf numFmtId="38" fontId="9" fillId="2" borderId="19" xfId="1" applyFont="1" applyFill="1" applyBorder="1" applyAlignment="1">
      <alignment horizontal="right" vertical="center" shrinkToFit="1"/>
    </xf>
    <xf numFmtId="38" fontId="9" fillId="2" borderId="34" xfId="1" applyFont="1" applyFill="1" applyBorder="1" applyAlignment="1">
      <alignment horizontal="right" vertical="center" shrinkToFit="1"/>
    </xf>
    <xf numFmtId="176" fontId="9" fillId="2" borderId="19" xfId="1" applyNumberFormat="1" applyFont="1" applyFill="1" applyBorder="1" applyAlignment="1">
      <alignment horizontal="right" vertical="center" shrinkToFit="1"/>
    </xf>
    <xf numFmtId="176" fontId="9" fillId="2" borderId="18" xfId="1" applyNumberFormat="1" applyFont="1" applyFill="1" applyBorder="1" applyAlignment="1">
      <alignment vertical="center" shrinkToFit="1"/>
    </xf>
    <xf numFmtId="38" fontId="9" fillId="2" borderId="19" xfId="1" applyFont="1" applyFill="1" applyBorder="1" applyAlignment="1">
      <alignment vertical="center" shrinkToFit="1"/>
    </xf>
    <xf numFmtId="176" fontId="9" fillId="2" borderId="19" xfId="1" applyNumberFormat="1" applyFont="1" applyFill="1" applyBorder="1" applyAlignment="1">
      <alignment vertical="center" shrinkToFit="1"/>
    </xf>
    <xf numFmtId="38" fontId="9" fillId="2" borderId="20" xfId="1" applyFont="1" applyFill="1" applyBorder="1" applyAlignment="1">
      <alignment vertical="center" shrinkToFit="1"/>
    </xf>
    <xf numFmtId="0" fontId="9" fillId="2" borderId="33"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38" fontId="9" fillId="2" borderId="25" xfId="1" applyFont="1" applyFill="1" applyBorder="1" applyAlignment="1">
      <alignment vertical="center" shrinkToFit="1"/>
    </xf>
    <xf numFmtId="38" fontId="9" fillId="2" borderId="26" xfId="1" applyFont="1" applyFill="1" applyBorder="1" applyAlignment="1">
      <alignment vertical="center" shrinkToFit="1"/>
    </xf>
    <xf numFmtId="176" fontId="9" fillId="2" borderId="21" xfId="1" applyNumberFormat="1" applyFont="1" applyFill="1" applyBorder="1" applyAlignment="1">
      <alignment vertical="center" shrinkToFit="1"/>
    </xf>
    <xf numFmtId="176" fontId="9" fillId="2" borderId="25" xfId="1" applyNumberFormat="1" applyFont="1" applyFill="1" applyBorder="1" applyAlignment="1">
      <alignment vertical="center" shrinkToFit="1"/>
    </xf>
    <xf numFmtId="176" fontId="9" fillId="2" borderId="5" xfId="1" applyNumberFormat="1" applyFont="1" applyFill="1" applyBorder="1" applyAlignment="1">
      <alignment vertical="center" shrinkToFit="1"/>
    </xf>
    <xf numFmtId="38" fontId="9" fillId="2" borderId="6" xfId="1" applyFont="1" applyFill="1" applyBorder="1" applyAlignment="1">
      <alignment vertical="center" shrinkToFit="1"/>
    </xf>
    <xf numFmtId="176" fontId="9" fillId="2" borderId="6" xfId="1" applyNumberFormat="1" applyFont="1" applyFill="1" applyBorder="1" applyAlignment="1">
      <alignment vertical="center" shrinkToFit="1"/>
    </xf>
    <xf numFmtId="0" fontId="9" fillId="0" borderId="0" xfId="6" applyFont="1" applyAlignment="1">
      <alignment horizontal="left" vertical="center"/>
    </xf>
    <xf numFmtId="176" fontId="9" fillId="0" borderId="21" xfId="1" applyNumberFormat="1" applyFont="1" applyFill="1" applyBorder="1" applyAlignment="1" applyProtection="1">
      <alignment vertical="center" shrinkToFit="1"/>
      <protection locked="0"/>
    </xf>
    <xf numFmtId="38" fontId="9" fillId="0" borderId="25" xfId="1" applyFont="1" applyFill="1" applyBorder="1" applyAlignment="1" applyProtection="1">
      <alignment vertical="center" shrinkToFit="1"/>
      <protection locked="0"/>
    </xf>
    <xf numFmtId="176" fontId="9" fillId="0" borderId="25" xfId="1" applyNumberFormat="1" applyFont="1" applyFill="1" applyBorder="1" applyAlignment="1" applyProtection="1">
      <alignment vertical="center" shrinkToFit="1"/>
      <protection locked="0"/>
    </xf>
    <xf numFmtId="38" fontId="9" fillId="0" borderId="22" xfId="1" applyFont="1" applyFill="1" applyBorder="1" applyAlignment="1" applyProtection="1">
      <alignment vertical="center" shrinkToFit="1"/>
      <protection locked="0"/>
    </xf>
    <xf numFmtId="176" fontId="9" fillId="0" borderId="5" xfId="1" applyNumberFormat="1" applyFont="1" applyFill="1" applyBorder="1" applyAlignment="1" applyProtection="1">
      <alignment vertical="center" shrinkToFit="1"/>
      <protection locked="0"/>
    </xf>
    <xf numFmtId="38" fontId="9" fillId="0" borderId="6" xfId="1" applyFont="1" applyFill="1" applyBorder="1" applyAlignment="1" applyProtection="1">
      <alignment vertical="center" shrinkToFit="1"/>
      <protection locked="0"/>
    </xf>
    <xf numFmtId="176" fontId="9" fillId="0" borderId="6" xfId="1" applyNumberFormat="1" applyFont="1" applyFill="1" applyBorder="1" applyAlignment="1" applyProtection="1">
      <alignment vertical="center" shrinkToFit="1"/>
      <protection locked="0"/>
    </xf>
    <xf numFmtId="0" fontId="9" fillId="0" borderId="6" xfId="0" applyFont="1" applyBorder="1" applyAlignment="1" applyProtection="1">
      <alignment vertical="center" shrinkToFit="1"/>
      <protection locked="0"/>
    </xf>
    <xf numFmtId="0" fontId="9" fillId="0" borderId="29" xfId="0" applyFont="1" applyBorder="1" applyAlignment="1" applyProtection="1">
      <alignment horizontal="center" vertical="center" shrinkToFit="1"/>
      <protection locked="0"/>
    </xf>
    <xf numFmtId="0" fontId="9" fillId="0" borderId="33" xfId="0" applyFont="1" applyBorder="1" applyAlignment="1" applyProtection="1">
      <alignment horizontal="center" vertical="center" shrinkToFit="1"/>
      <protection locked="0"/>
    </xf>
    <xf numFmtId="20" fontId="9" fillId="0" borderId="24" xfId="0" applyNumberFormat="1" applyFont="1" applyBorder="1" applyAlignment="1" applyProtection="1">
      <alignment vertical="center" shrinkToFit="1"/>
      <protection locked="0"/>
    </xf>
    <xf numFmtId="0" fontId="9" fillId="0" borderId="25" xfId="0" applyFont="1" applyBorder="1" applyAlignment="1" applyProtection="1">
      <alignment vertical="center" shrinkToFit="1"/>
      <protection locked="0"/>
    </xf>
    <xf numFmtId="0" fontId="9" fillId="0" borderId="22" xfId="0" applyFont="1" applyBorder="1" applyAlignment="1" applyProtection="1">
      <alignment vertical="center" shrinkToFit="1"/>
      <protection locked="0"/>
    </xf>
    <xf numFmtId="20" fontId="9" fillId="0" borderId="15" xfId="0" applyNumberFormat="1" applyFont="1" applyBorder="1" applyAlignment="1" applyProtection="1">
      <alignment vertical="center" shrinkToFit="1"/>
      <protection locked="0"/>
    </xf>
    <xf numFmtId="14" fontId="9" fillId="0" borderId="21" xfId="0" applyNumberFormat="1" applyFont="1" applyBorder="1" applyAlignment="1" applyProtection="1">
      <alignment vertical="center" shrinkToFit="1"/>
      <protection locked="0"/>
    </xf>
    <xf numFmtId="20" fontId="9" fillId="0" borderId="22" xfId="0" applyNumberFormat="1" applyFont="1" applyBorder="1" applyAlignment="1" applyProtection="1">
      <alignment vertical="center" shrinkToFit="1"/>
      <protection locked="0"/>
    </xf>
    <xf numFmtId="20" fontId="9" fillId="0" borderId="13" xfId="0" applyNumberFormat="1" applyFont="1" applyBorder="1" applyAlignment="1" applyProtection="1">
      <alignment vertical="center" shrinkToFit="1"/>
      <protection locked="0"/>
    </xf>
    <xf numFmtId="38" fontId="7" fillId="0" borderId="6" xfId="1" applyFont="1" applyFill="1" applyBorder="1" applyAlignment="1" applyProtection="1">
      <alignment vertical="center"/>
    </xf>
    <xf numFmtId="176" fontId="9" fillId="2" borderId="24" xfId="1" applyNumberFormat="1" applyFont="1" applyFill="1" applyBorder="1" applyAlignment="1">
      <alignment vertical="center" shrinkToFit="1"/>
    </xf>
    <xf numFmtId="176" fontId="9" fillId="2" borderId="15" xfId="1" applyNumberFormat="1" applyFont="1" applyFill="1" applyBorder="1" applyAlignment="1">
      <alignment vertical="center" shrinkToFit="1"/>
    </xf>
    <xf numFmtId="38" fontId="9" fillId="2" borderId="36" xfId="1" applyFont="1" applyFill="1" applyBorder="1" applyAlignment="1">
      <alignment horizontal="right" vertical="center" shrinkToFit="1"/>
    </xf>
    <xf numFmtId="38" fontId="9" fillId="0" borderId="26" xfId="1" applyFont="1" applyFill="1" applyBorder="1" applyAlignment="1" applyProtection="1">
      <alignment vertical="center" shrinkToFit="1"/>
      <protection locked="0"/>
    </xf>
    <xf numFmtId="38" fontId="9" fillId="0" borderId="7" xfId="1" applyFont="1" applyFill="1" applyBorder="1" applyAlignment="1" applyProtection="1">
      <alignment vertical="center" shrinkToFit="1"/>
      <protection locked="0"/>
    </xf>
    <xf numFmtId="38" fontId="9" fillId="2" borderId="20" xfId="1" applyFont="1" applyFill="1" applyBorder="1" applyAlignment="1">
      <alignment horizontal="right" vertical="center" shrinkToFit="1"/>
    </xf>
    <xf numFmtId="0" fontId="9" fillId="0" borderId="0" xfId="10" applyFont="1">
      <alignment vertical="center"/>
    </xf>
    <xf numFmtId="0" fontId="8" fillId="0" borderId="0" xfId="10" applyFont="1" applyAlignment="1">
      <alignment horizontal="center" vertical="center"/>
    </xf>
    <xf numFmtId="0" fontId="9" fillId="0" borderId="0" xfId="10" applyFont="1" applyAlignment="1">
      <alignment horizontal="center" vertical="center"/>
    </xf>
    <xf numFmtId="0" fontId="9" fillId="0" borderId="0" xfId="10" applyFont="1" applyAlignment="1">
      <alignment horizontal="justify" vertical="center"/>
    </xf>
    <xf numFmtId="0" fontId="9" fillId="0" borderId="0" xfId="11" applyFont="1">
      <alignment vertical="center"/>
    </xf>
    <xf numFmtId="0" fontId="9" fillId="0" borderId="0" xfId="12" applyFont="1">
      <alignment vertical="center"/>
    </xf>
    <xf numFmtId="0" fontId="9" fillId="0" borderId="0" xfId="10" applyFont="1" applyAlignment="1">
      <alignment vertical="top" wrapText="1"/>
    </xf>
    <xf numFmtId="0" fontId="9" fillId="0" borderId="0" xfId="10" applyFont="1" applyAlignment="1">
      <alignment horizontal="left" vertical="top" wrapText="1"/>
    </xf>
    <xf numFmtId="0" fontId="9" fillId="0" borderId="0" xfId="10" applyFont="1" applyAlignment="1">
      <alignment horizontal="left" vertical="top" wrapText="1"/>
    </xf>
    <xf numFmtId="0" fontId="9" fillId="0" borderId="0" xfId="10" applyFont="1" applyAlignment="1">
      <alignment horizontal="right" vertical="top" shrinkToFit="1"/>
    </xf>
    <xf numFmtId="0" fontId="9" fillId="0" borderId="0" xfId="10" applyFont="1" applyAlignment="1">
      <alignment horizontal="justify" vertical="top" wrapText="1"/>
    </xf>
    <xf numFmtId="0" fontId="9" fillId="0" borderId="0" xfId="10" applyFont="1" applyAlignment="1">
      <alignment horizontal="left" vertical="center"/>
    </xf>
    <xf numFmtId="0" fontId="9" fillId="0" borderId="0" xfId="10" applyFont="1" applyAlignment="1">
      <alignment horizontal="center" vertical="top" shrinkToFit="1"/>
    </xf>
    <xf numFmtId="177" fontId="9" fillId="2" borderId="0" xfId="10" applyNumberFormat="1" applyFont="1" applyFill="1" applyAlignment="1">
      <alignment horizontal="center" vertical="top" shrinkToFit="1"/>
    </xf>
    <xf numFmtId="0" fontId="9" fillId="0" borderId="0" xfId="10" applyFont="1" applyAlignment="1">
      <alignment horizontal="center" vertical="top" wrapText="1"/>
    </xf>
    <xf numFmtId="177" fontId="9" fillId="2" borderId="0" xfId="10" applyNumberFormat="1" applyFont="1" applyFill="1" applyAlignment="1">
      <alignment horizontal="center" vertical="top" wrapText="1"/>
    </xf>
    <xf numFmtId="0" fontId="9" fillId="0" borderId="0" xfId="10" applyFont="1" applyAlignment="1">
      <alignment horizontal="center" vertical="center"/>
    </xf>
    <xf numFmtId="0" fontId="9" fillId="3" borderId="0" xfId="10" applyFont="1" applyFill="1" applyAlignment="1">
      <alignment horizontal="left" vertical="center" shrinkToFit="1"/>
    </xf>
    <xf numFmtId="0" fontId="9" fillId="3" borderId="0" xfId="10" applyFont="1" applyFill="1" applyAlignment="1">
      <alignment horizontal="left" vertical="center"/>
    </xf>
    <xf numFmtId="178" fontId="9" fillId="0" borderId="0" xfId="10" applyNumberFormat="1" applyFont="1" applyAlignment="1">
      <alignment horizontal="center" vertical="center"/>
    </xf>
    <xf numFmtId="20" fontId="9" fillId="0" borderId="0" xfId="10" applyNumberFormat="1" applyFont="1" applyAlignment="1">
      <alignment horizontal="center" vertical="center"/>
    </xf>
    <xf numFmtId="0" fontId="9" fillId="0" borderId="0" xfId="10" applyFont="1" applyAlignment="1">
      <alignment horizontal="left" vertical="center" shrinkToFit="1"/>
    </xf>
    <xf numFmtId="0" fontId="13" fillId="0" borderId="0" xfId="10" applyFont="1" applyAlignment="1">
      <alignment horizontal="left" vertical="center"/>
    </xf>
    <xf numFmtId="0" fontId="14" fillId="0" borderId="0" xfId="10" applyFont="1" applyAlignment="1">
      <alignment horizontal="center" vertical="center"/>
    </xf>
    <xf numFmtId="0" fontId="9" fillId="0" borderId="0" xfId="11" applyFont="1" applyAlignment="1">
      <alignment horizontal="center" vertical="center"/>
    </xf>
    <xf numFmtId="0" fontId="9" fillId="0" borderId="0" xfId="0" applyFont="1" applyAlignment="1">
      <alignment horizontal="left" vertical="center"/>
    </xf>
    <xf numFmtId="0" fontId="9" fillId="0" borderId="0" xfId="6"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center" vertical="center" wrapText="1" shrinkToFit="1"/>
    </xf>
    <xf numFmtId="0" fontId="9" fillId="0" borderId="13"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29" xfId="0" applyFont="1" applyBorder="1" applyAlignment="1">
      <alignment horizontal="center" vertical="center" wrapText="1" shrinkToFit="1"/>
    </xf>
    <xf numFmtId="0" fontId="9" fillId="0" borderId="32" xfId="0" applyFont="1" applyBorder="1" applyAlignment="1">
      <alignment horizontal="center" vertical="center" wrapText="1" shrinkToFit="1"/>
    </xf>
    <xf numFmtId="0" fontId="9" fillId="0" borderId="35" xfId="0" applyFont="1" applyBorder="1" applyAlignment="1">
      <alignment horizontal="center" vertical="center" wrapText="1" shrinkToFit="1"/>
    </xf>
    <xf numFmtId="0" fontId="9" fillId="0" borderId="32" xfId="0" applyFont="1" applyBorder="1" applyAlignment="1">
      <alignment horizontal="center" vertical="center" shrinkToFit="1"/>
    </xf>
    <xf numFmtId="38" fontId="9" fillId="0" borderId="29" xfId="1" applyFont="1" applyFill="1" applyBorder="1" applyAlignment="1" applyProtection="1">
      <alignment horizontal="center" vertical="center" shrinkToFit="1"/>
      <protection locked="0"/>
    </xf>
    <xf numFmtId="38" fontId="9" fillId="0" borderId="31" xfId="1" applyFont="1" applyFill="1" applyBorder="1" applyAlignment="1" applyProtection="1">
      <alignment horizontal="center" vertical="center" shrinkToFit="1"/>
      <protection locked="0"/>
    </xf>
    <xf numFmtId="38" fontId="9" fillId="0" borderId="32" xfId="1" applyFont="1" applyFill="1" applyBorder="1" applyAlignment="1" applyProtection="1">
      <alignment horizontal="center" vertical="center" shrinkToFit="1"/>
      <protection locked="0"/>
    </xf>
    <xf numFmtId="38" fontId="8" fillId="2" borderId="19" xfId="0" applyNumberFormat="1"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9" fillId="2" borderId="37" xfId="0" applyFont="1" applyFill="1" applyBorder="1" applyAlignment="1">
      <alignment horizontal="left" vertical="center" shrinkToFi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33"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18" xfId="0" applyFont="1" applyBorder="1" applyAlignment="1">
      <alignment horizontal="center" vertical="center" wrapText="1" shrinkToFit="1"/>
    </xf>
    <xf numFmtId="0" fontId="8" fillId="0" borderId="19" xfId="0" applyFont="1" applyBorder="1" applyAlignment="1">
      <alignment horizontal="center" vertical="center" shrinkToFit="1"/>
    </xf>
    <xf numFmtId="0" fontId="8" fillId="0" borderId="18" xfId="0" applyFont="1" applyBorder="1" applyAlignment="1">
      <alignment horizontal="center" vertical="center" shrinkToFit="1"/>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31"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0" xfId="0" applyFont="1" applyAlignment="1">
      <alignment horizontal="left"/>
    </xf>
    <xf numFmtId="0" fontId="9" fillId="0" borderId="3" xfId="0" applyFont="1" applyBorder="1" applyAlignment="1">
      <alignment horizontal="left"/>
    </xf>
    <xf numFmtId="0" fontId="9" fillId="0" borderId="31" xfId="0" applyFont="1" applyBorder="1" applyAlignment="1">
      <alignment horizontal="center" vertical="center" wrapText="1" shrinkToFit="1"/>
    </xf>
    <xf numFmtId="38" fontId="9" fillId="2" borderId="29" xfId="1" applyFont="1" applyFill="1" applyBorder="1" applyAlignment="1">
      <alignment horizontal="center" vertical="center" shrinkToFit="1"/>
    </xf>
    <xf numFmtId="38" fontId="9" fillId="2" borderId="31" xfId="1" applyFont="1" applyFill="1" applyBorder="1" applyAlignment="1">
      <alignment horizontal="center" vertical="center" shrinkToFit="1"/>
    </xf>
    <xf numFmtId="38" fontId="9" fillId="2" borderId="32" xfId="1" applyFont="1" applyFill="1" applyBorder="1" applyAlignment="1">
      <alignment horizontal="center" vertical="center" shrinkToFit="1"/>
    </xf>
    <xf numFmtId="0" fontId="9" fillId="2" borderId="0" xfId="0" applyFont="1" applyFill="1" applyAlignment="1">
      <alignment horizontal="left" vertical="center" shrinkToFit="1"/>
    </xf>
    <xf numFmtId="0" fontId="7" fillId="0" borderId="6" xfId="0" applyFont="1" applyBorder="1" applyAlignment="1">
      <alignment horizontal="center" vertical="center" shrinkToFit="1"/>
    </xf>
    <xf numFmtId="0" fontId="7" fillId="0" borderId="6" xfId="0" applyFont="1" applyBorder="1" applyAlignment="1">
      <alignment horizontal="center" vertical="center"/>
    </xf>
    <xf numFmtId="0" fontId="7" fillId="2" borderId="6" xfId="0" applyFont="1" applyFill="1" applyBorder="1" applyAlignment="1">
      <alignment horizontal="center" vertical="center"/>
    </xf>
    <xf numFmtId="0" fontId="7" fillId="0" borderId="6" xfId="0" applyFont="1" applyBorder="1" applyAlignment="1">
      <alignment horizontal="center" vertical="center" wrapText="1"/>
    </xf>
  </cellXfs>
  <cellStyles count="13">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2 3" xfId="11" xr:uid="{4078D961-DFBD-4CE5-9A6F-B9A2A300AE7E}"/>
    <cellStyle name="標準 3 3" xfId="8" xr:uid="{59E15764-B584-4488-8299-02C2C1AD969A}"/>
    <cellStyle name="標準 3 3 2" xfId="10" xr:uid="{3688559E-5718-4DAA-BE0A-51BA82C15327}"/>
    <cellStyle name="標準 4" xfId="12" xr:uid="{D8E3BB15-7E56-4EA3-8EB8-DDF1ADB0180E}"/>
  </cellStyles>
  <dxfs count="8">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6533A4F0-B5F7-4A16-A366-487808883AEB}"/>
            </a:ext>
          </a:extLst>
        </xdr:cNvPr>
        <xdr:cNvSpPr txBox="1"/>
      </xdr:nvSpPr>
      <xdr:spPr>
        <a:xfrm>
          <a:off x="6867525" y="990600"/>
          <a:ext cx="2495550" cy="7334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E9B3995E-35A5-4FC3-AB0F-52469E0D7E9A}"/>
            </a:ext>
            <a:ext uri="{147F2762-F138-4A5C-976F-8EAC2B608ADB}">
              <a16:predDERef xmlns:a16="http://schemas.microsoft.com/office/drawing/2014/main" pred="{383B25C8-BD8A-4996-8195-7FEA2C07C6E4}"/>
            </a:ext>
          </a:extLst>
        </xdr:cNvPr>
        <xdr:cNvSpPr txBox="1"/>
      </xdr:nvSpPr>
      <xdr:spPr>
        <a:xfrm>
          <a:off x="6629400" y="286702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5</xdr:row>
      <xdr:rowOff>28575</xdr:rowOff>
    </xdr:from>
    <xdr:to>
      <xdr:col>51</xdr:col>
      <xdr:colOff>38100</xdr:colOff>
      <xdr:row>9</xdr:row>
      <xdr:rowOff>0</xdr:rowOff>
    </xdr:to>
    <xdr:sp macro="" textlink="">
      <xdr:nvSpPr>
        <xdr:cNvPr id="2" name="テキスト ボックス 1">
          <a:extLst>
            <a:ext uri="{FF2B5EF4-FFF2-40B4-BE49-F238E27FC236}">
              <a16:creationId xmlns:a16="http://schemas.microsoft.com/office/drawing/2014/main" id="{43C2416D-B815-4E76-A782-D36962999C1F}"/>
            </a:ext>
          </a:extLst>
        </xdr:cNvPr>
        <xdr:cNvSpPr txBox="1"/>
      </xdr:nvSpPr>
      <xdr:spPr>
        <a:xfrm>
          <a:off x="6867525" y="990600"/>
          <a:ext cx="2495550" cy="7334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19050</xdr:colOff>
      <xdr:row>15</xdr:row>
      <xdr:rowOff>0</xdr:rowOff>
    </xdr:from>
    <xdr:to>
      <xdr:col>54</xdr:col>
      <xdr:colOff>19050</xdr:colOff>
      <xdr:row>20</xdr:row>
      <xdr:rowOff>9525</xdr:rowOff>
    </xdr:to>
    <xdr:sp macro="" textlink="">
      <xdr:nvSpPr>
        <xdr:cNvPr id="3" name="テキスト ボックス 2">
          <a:extLst>
            <a:ext uri="{FF2B5EF4-FFF2-40B4-BE49-F238E27FC236}">
              <a16:creationId xmlns:a16="http://schemas.microsoft.com/office/drawing/2014/main" id="{EE271CA4-0814-4BAC-A7A6-8C05191B32DF}"/>
            </a:ext>
            <a:ext uri="{147F2762-F138-4A5C-976F-8EAC2B608ADB}">
              <a16:predDERef xmlns:a16="http://schemas.microsoft.com/office/drawing/2014/main" pred="{383B25C8-BD8A-4996-8195-7FEA2C07C6E4}"/>
            </a:ext>
          </a:extLst>
        </xdr:cNvPr>
        <xdr:cNvSpPr txBox="1"/>
      </xdr:nvSpPr>
      <xdr:spPr>
        <a:xfrm>
          <a:off x="6629400" y="286702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AA540-6C84-4C6B-81E6-5E7B5AA0E7B8}">
  <sheetPr>
    <tabColor rgb="FFFF0000"/>
  </sheetPr>
  <dimension ref="A1:BC42"/>
  <sheetViews>
    <sheetView showZeros="0" tabSelected="1" view="pageBreakPreview" zoomScaleSheetLayoutView="100" workbookViewId="0">
      <selection sqref="A1:AI1"/>
    </sheetView>
  </sheetViews>
  <sheetFormatPr defaultColWidth="2.42578125" defaultRowHeight="15" customHeight="1"/>
  <cols>
    <col min="1" max="8" width="2.42578125" style="106"/>
    <col min="9" max="13" width="2.5703125" style="106" customWidth="1"/>
    <col min="14" max="36" width="2.42578125" style="106"/>
    <col min="37" max="55" width="2.42578125" style="110"/>
    <col min="56" max="16384" width="2.42578125" style="106"/>
  </cols>
  <sheetData>
    <row r="1" spans="1:35" ht="15" customHeight="1">
      <c r="A1" s="117" t="s">
        <v>0</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row>
    <row r="2" spans="1:35" ht="15" customHeight="1">
      <c r="A2" s="128" t="s">
        <v>1</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35" ht="15.75" customHeight="1">
      <c r="A3" s="129" t="s">
        <v>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row>
    <row r="4" spans="1:35" ht="15" customHeight="1">
      <c r="A4" s="107"/>
      <c r="B4" s="107"/>
      <c r="C4" s="107"/>
      <c r="D4" s="107"/>
      <c r="E4" s="107"/>
      <c r="F4" s="107"/>
      <c r="G4" s="107"/>
      <c r="H4" s="107"/>
      <c r="I4" s="107"/>
      <c r="J4" s="107"/>
      <c r="K4" s="107"/>
      <c r="L4" s="107"/>
      <c r="M4" s="107"/>
      <c r="N4" s="107"/>
      <c r="O4" s="107"/>
      <c r="P4" s="107"/>
      <c r="Q4" s="107"/>
      <c r="R4" s="107"/>
      <c r="S4" s="107"/>
      <c r="AI4" s="107"/>
    </row>
    <row r="5" spans="1:35" ht="15" customHeight="1">
      <c r="B5" s="108"/>
      <c r="C5" s="108"/>
      <c r="D5" s="108"/>
      <c r="E5" s="108"/>
      <c r="F5" s="108"/>
      <c r="G5" s="108"/>
      <c r="H5" s="108"/>
      <c r="I5" s="108"/>
      <c r="J5" s="108"/>
      <c r="K5" s="108"/>
      <c r="L5" s="108"/>
      <c r="M5" s="108"/>
      <c r="N5" s="108"/>
      <c r="O5" s="108"/>
      <c r="P5" s="108"/>
      <c r="Q5" s="108"/>
      <c r="R5" s="108"/>
      <c r="S5" s="108"/>
      <c r="W5" s="107"/>
      <c r="X5" s="107"/>
      <c r="Y5" s="107"/>
      <c r="Z5" s="107"/>
      <c r="AA5" s="107"/>
      <c r="AB5" s="107"/>
      <c r="AC5" s="107"/>
      <c r="AD5" s="107"/>
      <c r="AE5" s="107"/>
      <c r="AF5" s="107"/>
      <c r="AG5" s="107"/>
      <c r="AH5" s="107"/>
      <c r="AI5" s="108"/>
    </row>
    <row r="6" spans="1:35" ht="15" customHeight="1">
      <c r="B6" s="109"/>
      <c r="R6" s="130" t="s">
        <v>3</v>
      </c>
      <c r="S6" s="130"/>
      <c r="T6" s="130"/>
      <c r="U6" s="117" t="s">
        <v>4</v>
      </c>
      <c r="V6" s="117"/>
      <c r="W6" s="117"/>
      <c r="X6" s="117"/>
      <c r="Y6" s="117"/>
      <c r="Z6" s="117"/>
      <c r="AA6" s="117"/>
      <c r="AB6" s="117"/>
      <c r="AC6" s="117"/>
      <c r="AD6" s="117"/>
      <c r="AE6" s="117"/>
      <c r="AF6" s="117"/>
      <c r="AG6" s="117"/>
      <c r="AH6" s="117"/>
      <c r="AI6" s="117"/>
    </row>
    <row r="7" spans="1:35" ht="15" customHeight="1">
      <c r="B7" s="109"/>
      <c r="R7" s="130"/>
      <c r="S7" s="130"/>
      <c r="T7" s="130"/>
      <c r="U7" s="117"/>
      <c r="V7" s="117"/>
      <c r="W7" s="117"/>
      <c r="X7" s="117"/>
      <c r="Y7" s="117"/>
      <c r="Z7" s="117"/>
      <c r="AA7" s="117"/>
      <c r="AB7" s="117"/>
      <c r="AC7" s="117"/>
      <c r="AD7" s="117"/>
      <c r="AE7" s="117"/>
      <c r="AF7" s="117"/>
      <c r="AG7" s="117"/>
      <c r="AH7" s="117"/>
      <c r="AI7" s="117"/>
    </row>
    <row r="8" spans="1:35" ht="15" customHeight="1">
      <c r="B8" s="109"/>
      <c r="R8" s="130" t="s">
        <v>5</v>
      </c>
      <c r="S8" s="130"/>
      <c r="T8" s="130"/>
      <c r="U8" s="117" t="s">
        <v>6</v>
      </c>
      <c r="V8" s="117"/>
      <c r="W8" s="117"/>
      <c r="X8" s="117"/>
      <c r="Y8" s="117"/>
      <c r="Z8" s="117"/>
      <c r="AA8" s="117"/>
      <c r="AB8" s="117"/>
      <c r="AC8" s="117"/>
      <c r="AD8" s="117"/>
      <c r="AE8" s="117"/>
      <c r="AF8" s="117"/>
      <c r="AG8" s="117"/>
      <c r="AH8" s="117"/>
      <c r="AI8" s="117"/>
    </row>
    <row r="9" spans="1:35" ht="15" customHeight="1">
      <c r="B9" s="109"/>
      <c r="X9" s="108"/>
      <c r="Y9" s="108"/>
      <c r="Z9" s="108"/>
      <c r="AA9" s="108"/>
      <c r="AB9" s="108"/>
      <c r="AC9" s="108"/>
      <c r="AD9" s="108"/>
      <c r="AE9" s="108"/>
      <c r="AF9" s="108"/>
      <c r="AG9" s="108"/>
      <c r="AH9" s="108"/>
      <c r="AI9" s="108"/>
    </row>
    <row r="10" spans="1:35" ht="15" customHeight="1">
      <c r="B10" s="128" t="s">
        <v>7</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row>
    <row r="11" spans="1:35" ht="15" customHeight="1">
      <c r="C11" s="127" t="s">
        <v>8</v>
      </c>
      <c r="D11" s="127"/>
      <c r="E11" s="127"/>
      <c r="F11" s="127"/>
      <c r="G11" s="127"/>
      <c r="H11" s="127"/>
      <c r="I11" s="127"/>
      <c r="J11" s="128" t="s">
        <v>9</v>
      </c>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row>
    <row r="12" spans="1:35" ht="15" customHeight="1">
      <c r="C12" s="127" t="s">
        <v>10</v>
      </c>
      <c r="D12" s="127"/>
      <c r="E12" s="127"/>
      <c r="F12" s="127"/>
      <c r="G12" s="127"/>
      <c r="H12" s="127"/>
      <c r="I12" s="127"/>
      <c r="J12" s="128" t="s">
        <v>11</v>
      </c>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row>
    <row r="13" spans="1:35" ht="15" customHeight="1">
      <c r="C13" s="117" t="s">
        <v>12</v>
      </c>
      <c r="D13" s="117"/>
      <c r="E13" s="117"/>
      <c r="F13" s="117"/>
      <c r="G13" s="117"/>
      <c r="H13" s="125">
        <v>45941</v>
      </c>
      <c r="I13" s="125"/>
      <c r="J13" s="125"/>
      <c r="K13" s="125"/>
      <c r="L13" s="125"/>
      <c r="M13" s="125"/>
      <c r="N13" s="125"/>
      <c r="O13" s="125"/>
      <c r="P13" s="126">
        <v>0.54166666666666652</v>
      </c>
      <c r="Q13" s="122"/>
      <c r="R13" s="122"/>
      <c r="S13" s="122"/>
      <c r="T13" s="106" t="s">
        <v>13</v>
      </c>
      <c r="U13" s="126">
        <v>0.66666666666666663</v>
      </c>
      <c r="V13" s="122"/>
      <c r="W13" s="122"/>
      <c r="X13" s="122"/>
    </row>
    <row r="14" spans="1:35" ht="15" customHeight="1">
      <c r="B14" s="109" t="s">
        <v>14</v>
      </c>
      <c r="H14" s="125">
        <v>45942</v>
      </c>
      <c r="I14" s="125"/>
      <c r="J14" s="125"/>
      <c r="K14" s="125"/>
      <c r="L14" s="125"/>
      <c r="M14" s="125"/>
      <c r="N14" s="125"/>
      <c r="O14" s="125"/>
      <c r="P14" s="126">
        <v>0.375</v>
      </c>
      <c r="Q14" s="122"/>
      <c r="R14" s="122"/>
      <c r="S14" s="122"/>
      <c r="T14" s="106" t="s">
        <v>13</v>
      </c>
      <c r="U14" s="126">
        <v>0.625</v>
      </c>
      <c r="V14" s="122"/>
      <c r="W14" s="122"/>
      <c r="X14" s="122"/>
    </row>
    <row r="15" spans="1:35" ht="15" customHeight="1">
      <c r="B15" s="109"/>
      <c r="C15" s="117" t="s">
        <v>15</v>
      </c>
      <c r="D15" s="117"/>
      <c r="E15" s="117"/>
      <c r="F15" s="117"/>
      <c r="G15" s="117"/>
      <c r="H15" s="117"/>
      <c r="I15" s="117"/>
      <c r="J15" s="117"/>
      <c r="K15" s="117"/>
      <c r="L15" s="117"/>
      <c r="M15" s="117"/>
    </row>
    <row r="16" spans="1:35" ht="15" customHeight="1">
      <c r="B16" s="109"/>
      <c r="F16" s="122" t="s">
        <v>16</v>
      </c>
      <c r="G16" s="122"/>
      <c r="H16" s="122"/>
      <c r="I16" s="127" t="s">
        <v>17</v>
      </c>
      <c r="J16" s="127"/>
      <c r="K16" s="127"/>
      <c r="L16" s="127"/>
      <c r="M16" s="127"/>
      <c r="N16" s="122" t="s">
        <v>18</v>
      </c>
      <c r="O16" s="122"/>
      <c r="P16" s="122"/>
      <c r="Q16" s="117" t="s">
        <v>19</v>
      </c>
      <c r="R16" s="117"/>
      <c r="S16" s="117"/>
      <c r="T16" s="117"/>
      <c r="U16" s="117"/>
      <c r="V16" s="117"/>
    </row>
    <row r="17" spans="2:55" ht="15" customHeight="1">
      <c r="B17" s="109"/>
      <c r="F17" s="122" t="s">
        <v>20</v>
      </c>
      <c r="G17" s="122"/>
      <c r="H17" s="122"/>
      <c r="I17" s="123"/>
      <c r="J17" s="123"/>
      <c r="K17" s="123"/>
      <c r="L17" s="123"/>
      <c r="M17" s="123"/>
      <c r="N17" s="122" t="s">
        <v>21</v>
      </c>
      <c r="O17" s="122"/>
      <c r="P17" s="122"/>
      <c r="Q17" s="124"/>
      <c r="R17" s="124"/>
      <c r="S17" s="124"/>
      <c r="T17" s="124"/>
      <c r="U17" s="124"/>
      <c r="V17" s="124"/>
    </row>
    <row r="18" spans="2:55" ht="15" customHeight="1">
      <c r="B18" s="109"/>
      <c r="F18" s="122" t="s">
        <v>20</v>
      </c>
      <c r="G18" s="122"/>
      <c r="H18" s="122"/>
      <c r="I18" s="123"/>
      <c r="J18" s="123"/>
      <c r="K18" s="123"/>
      <c r="L18" s="123"/>
      <c r="M18" s="123"/>
      <c r="N18" s="122" t="s">
        <v>21</v>
      </c>
      <c r="O18" s="122"/>
      <c r="P18" s="122"/>
      <c r="Q18" s="124"/>
      <c r="R18" s="124"/>
      <c r="S18" s="124"/>
      <c r="T18" s="124"/>
      <c r="U18" s="124"/>
      <c r="V18" s="124"/>
    </row>
    <row r="19" spans="2:55" s="111" customFormat="1" ht="15" customHeight="1">
      <c r="AK19" s="110"/>
      <c r="AL19" s="110"/>
      <c r="AM19" s="110"/>
      <c r="AN19" s="110"/>
      <c r="AO19" s="110"/>
      <c r="AP19" s="110"/>
      <c r="AQ19" s="110"/>
      <c r="AR19" s="110"/>
      <c r="AS19" s="110"/>
      <c r="AT19" s="110"/>
      <c r="AU19" s="110"/>
      <c r="AV19" s="110"/>
      <c r="AW19" s="110"/>
      <c r="AX19" s="110"/>
      <c r="AY19" s="110"/>
      <c r="AZ19" s="110"/>
      <c r="BA19" s="110"/>
      <c r="BB19" s="110"/>
      <c r="BC19" s="110"/>
    </row>
    <row r="20" spans="2:55" ht="15" customHeight="1">
      <c r="B20" s="109"/>
      <c r="C20" s="117" t="s">
        <v>22</v>
      </c>
      <c r="D20" s="117"/>
      <c r="E20" s="117"/>
      <c r="F20" s="117"/>
      <c r="G20" s="117"/>
      <c r="H20" s="117"/>
      <c r="I20" s="117"/>
      <c r="J20" s="117"/>
      <c r="K20" s="117"/>
      <c r="L20" s="117"/>
      <c r="M20" s="117"/>
      <c r="AK20" s="1"/>
      <c r="AL20" s="1"/>
      <c r="AM20" s="1"/>
      <c r="AN20" s="1"/>
      <c r="AO20" s="1"/>
      <c r="AP20" s="1"/>
      <c r="AQ20" s="1"/>
      <c r="AR20" s="1"/>
      <c r="AS20" s="1"/>
      <c r="AT20" s="1"/>
      <c r="AU20" s="1"/>
      <c r="AV20" s="1"/>
      <c r="AW20" s="1"/>
      <c r="AX20" s="1"/>
      <c r="AY20" s="1"/>
      <c r="AZ20" s="1"/>
      <c r="BA20" s="1"/>
      <c r="BB20" s="1"/>
      <c r="BC20" s="1"/>
    </row>
    <row r="21" spans="2:55" ht="15" customHeight="1">
      <c r="D21" s="116" t="s">
        <v>23</v>
      </c>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2"/>
    </row>
    <row r="22" spans="2:55" ht="15" customHeight="1">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2"/>
    </row>
    <row r="23" spans="2:55" ht="15" customHeight="1">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2"/>
    </row>
    <row r="24" spans="2:55" ht="15" customHeight="1">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2"/>
    </row>
    <row r="25" spans="2:55" ht="15" customHeight="1">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2"/>
      <c r="AK25" s="1"/>
      <c r="AL25" s="1"/>
      <c r="AM25" s="1"/>
      <c r="AN25" s="1"/>
      <c r="AO25" s="1"/>
      <c r="AP25" s="1"/>
      <c r="AQ25" s="1"/>
      <c r="AR25" s="1"/>
      <c r="AS25" s="1"/>
      <c r="AT25" s="1"/>
      <c r="AU25" s="1"/>
      <c r="AV25" s="1"/>
      <c r="AW25" s="1"/>
      <c r="AX25" s="1"/>
      <c r="AY25" s="1"/>
      <c r="AZ25" s="1"/>
      <c r="BA25" s="1"/>
      <c r="BB25" s="1"/>
      <c r="BC25" s="1"/>
    </row>
    <row r="26" spans="2:55" s="111" customFormat="1" ht="15" customHeight="1">
      <c r="AK26" s="110"/>
      <c r="AL26" s="110"/>
      <c r="AM26" s="110"/>
      <c r="AN26" s="110"/>
      <c r="AO26" s="110"/>
      <c r="AP26" s="110"/>
      <c r="AQ26" s="110"/>
      <c r="AR26" s="110"/>
      <c r="AS26" s="110"/>
      <c r="AT26" s="110"/>
      <c r="AU26" s="110"/>
      <c r="AV26" s="110"/>
      <c r="AW26" s="110"/>
      <c r="AX26" s="110"/>
      <c r="AY26" s="110"/>
      <c r="AZ26" s="110"/>
      <c r="BA26" s="110"/>
      <c r="BB26" s="110"/>
      <c r="BC26" s="110"/>
    </row>
    <row r="27" spans="2:55" ht="15" customHeight="1">
      <c r="B27" s="109"/>
      <c r="C27" s="117" t="s">
        <v>24</v>
      </c>
      <c r="D27" s="117"/>
      <c r="E27" s="117"/>
      <c r="F27" s="117"/>
      <c r="G27" s="117"/>
      <c r="H27" s="117"/>
      <c r="I27" s="117"/>
      <c r="J27" s="117"/>
      <c r="K27" s="117"/>
      <c r="L27" s="117"/>
      <c r="M27" s="117"/>
      <c r="N27" s="117"/>
      <c r="O27" s="117"/>
      <c r="P27" s="117"/>
      <c r="Q27" s="117"/>
      <c r="R27" s="117"/>
      <c r="S27" s="117"/>
      <c r="T27" s="117"/>
      <c r="U27" s="117"/>
      <c r="V27" s="117"/>
      <c r="W27" s="117"/>
      <c r="X27" s="117"/>
      <c r="Y27" s="117"/>
      <c r="Z27" s="117"/>
    </row>
    <row r="28" spans="2:55" ht="15" customHeight="1">
      <c r="D28" s="116" t="s">
        <v>25</v>
      </c>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2"/>
    </row>
    <row r="29" spans="2:55" ht="15" customHeight="1">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2"/>
    </row>
    <row r="30" spans="2:55" ht="15" customHeight="1">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2"/>
    </row>
    <row r="31" spans="2:55" ht="15" customHeight="1">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2"/>
    </row>
    <row r="32" spans="2:55" ht="15" customHeight="1">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2"/>
    </row>
    <row r="33" spans="1:55" s="111" customFormat="1" ht="15" customHeight="1">
      <c r="AK33" s="110"/>
      <c r="AL33" s="110"/>
      <c r="AM33" s="110"/>
      <c r="AN33" s="110"/>
      <c r="AO33" s="110"/>
      <c r="AP33" s="110"/>
      <c r="AQ33" s="110"/>
      <c r="AR33" s="110"/>
      <c r="AS33" s="110"/>
      <c r="AT33" s="110"/>
      <c r="AU33" s="110"/>
      <c r="AV33" s="110"/>
      <c r="AW33" s="110"/>
      <c r="AX33" s="110"/>
      <c r="AY33" s="110"/>
      <c r="AZ33" s="110"/>
      <c r="BA33" s="110"/>
      <c r="BB33" s="110"/>
      <c r="BC33" s="110"/>
    </row>
    <row r="34" spans="1:55" ht="15" customHeight="1">
      <c r="B34" s="117" t="s">
        <v>26</v>
      </c>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K34" s="1"/>
      <c r="AL34" s="1"/>
      <c r="AM34" s="1"/>
      <c r="AN34" s="1"/>
      <c r="AO34" s="1"/>
      <c r="AP34" s="1"/>
      <c r="AQ34" s="1"/>
      <c r="AR34" s="1"/>
      <c r="AS34" s="1"/>
      <c r="AT34" s="1"/>
      <c r="AU34" s="1"/>
      <c r="AV34" s="1"/>
      <c r="AW34" s="1"/>
      <c r="AX34" s="1"/>
      <c r="AY34" s="1"/>
      <c r="AZ34" s="1"/>
      <c r="BA34" s="1"/>
      <c r="BB34" s="1"/>
      <c r="BC34" s="1"/>
    </row>
    <row r="35" spans="1:55" ht="15" customHeight="1">
      <c r="C35" s="114" t="s">
        <v>27</v>
      </c>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I35" s="112"/>
    </row>
    <row r="36" spans="1:55" ht="15" customHeight="1">
      <c r="AH36" s="113"/>
      <c r="AI36" s="112"/>
    </row>
    <row r="37" spans="1:55" ht="15" customHeight="1">
      <c r="B37" s="117" t="s">
        <v>28</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18" t="s">
        <v>29</v>
      </c>
      <c r="D38" s="118"/>
      <c r="E38" s="118"/>
      <c r="F38" s="118"/>
      <c r="G38" s="118"/>
      <c r="H38" s="118"/>
      <c r="I38" s="118"/>
      <c r="J38" s="119">
        <f>SUM('&lt;見本&gt;行程表及び旅費積算書(公共)'!O15)</f>
        <v>40034</v>
      </c>
      <c r="K38" s="119"/>
      <c r="L38" s="119"/>
      <c r="M38" s="119"/>
      <c r="N38" s="120" t="s">
        <v>30</v>
      </c>
      <c r="O38" s="120"/>
      <c r="P38" s="120"/>
      <c r="Q38" s="120"/>
      <c r="R38" s="120"/>
      <c r="S38" s="120"/>
      <c r="T38" s="120"/>
      <c r="U38" s="120"/>
      <c r="V38" s="121">
        <f>SUM('&lt;見本&gt;行程表及び旅費積算書(公共)'!Z15)</f>
        <v>38034</v>
      </c>
      <c r="W38" s="121"/>
      <c r="X38" s="121"/>
      <c r="Y38" s="121"/>
      <c r="Z38" s="120" t="s">
        <v>31</v>
      </c>
      <c r="AA38" s="120"/>
      <c r="AB38" s="120"/>
      <c r="AC38" s="120"/>
      <c r="AD38" s="120"/>
      <c r="AE38" s="121">
        <f>J38-V38</f>
        <v>2000</v>
      </c>
      <c r="AF38" s="121"/>
      <c r="AG38" s="121"/>
      <c r="AH38" s="121"/>
    </row>
    <row r="39" spans="1:55" ht="15" customHeight="1">
      <c r="D39" s="114" t="s">
        <v>32</v>
      </c>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2"/>
    </row>
    <row r="40" spans="1:55" ht="15" customHeight="1">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row>
    <row r="41" spans="1:55" ht="15" customHeight="1">
      <c r="A41" s="115" t="s">
        <v>33</v>
      </c>
      <c r="B41" s="115"/>
      <c r="C41" s="116" t="s">
        <v>34</v>
      </c>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row>
    <row r="42" spans="1:55" ht="15" customHeight="1">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row>
  </sheetData>
  <sheetProtection sheet="1" objects="1" scenarios="1"/>
  <mergeCells count="48">
    <mergeCell ref="C13:G13"/>
    <mergeCell ref="H13:O13"/>
    <mergeCell ref="P13:S13"/>
    <mergeCell ref="U13:X13"/>
    <mergeCell ref="A1:AI1"/>
    <mergeCell ref="A2:AI2"/>
    <mergeCell ref="A3:AI3"/>
    <mergeCell ref="R6:T7"/>
    <mergeCell ref="U6:AI7"/>
    <mergeCell ref="R8:T8"/>
    <mergeCell ref="U8:AI8"/>
    <mergeCell ref="B10:AI10"/>
    <mergeCell ref="C11:I11"/>
    <mergeCell ref="J11:AI11"/>
    <mergeCell ref="C12:I12"/>
    <mergeCell ref="J12:AI12"/>
    <mergeCell ref="H14:O14"/>
    <mergeCell ref="P14:S14"/>
    <mergeCell ref="U14:X14"/>
    <mergeCell ref="C15:M15"/>
    <mergeCell ref="F16:H16"/>
    <mergeCell ref="I16:M16"/>
    <mergeCell ref="N16:P16"/>
    <mergeCell ref="Q16:V16"/>
    <mergeCell ref="C35:AG35"/>
    <mergeCell ref="F17:H17"/>
    <mergeCell ref="I17:M17"/>
    <mergeCell ref="N17:P17"/>
    <mergeCell ref="Q17:V17"/>
    <mergeCell ref="F18:H18"/>
    <mergeCell ref="I18:M18"/>
    <mergeCell ref="N18:P18"/>
    <mergeCell ref="Q18:V18"/>
    <mergeCell ref="C20:M20"/>
    <mergeCell ref="D21:AH25"/>
    <mergeCell ref="C27:Z27"/>
    <mergeCell ref="D28:AH32"/>
    <mergeCell ref="B34:AI34"/>
    <mergeCell ref="D39:AH39"/>
    <mergeCell ref="A41:B41"/>
    <mergeCell ref="C41:AI42"/>
    <mergeCell ref="B37:AI37"/>
    <mergeCell ref="C38:I38"/>
    <mergeCell ref="J38:M38"/>
    <mergeCell ref="N38:U38"/>
    <mergeCell ref="V38:Y38"/>
    <mergeCell ref="Z38:AD38"/>
    <mergeCell ref="AE38:AH38"/>
  </mergeCells>
  <phoneticPr fontId="6"/>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16"/>
  <sheetViews>
    <sheetView showZeros="0" view="pageBreakPreview" zoomScale="85" zoomScaleNormal="100" zoomScaleSheetLayoutView="85" workbookViewId="0">
      <selection activeCell="AB8" sqref="AB8"/>
    </sheetView>
  </sheetViews>
  <sheetFormatPr defaultColWidth="2.5703125" defaultRowHeight="37.5" customHeight="1"/>
  <cols>
    <col min="1" max="1" width="8.7109375" style="1" customWidth="1"/>
    <col min="2" max="2" width="5.42578125" style="1" bestFit="1" customWidth="1"/>
    <col min="3" max="3" width="4.28515625" style="7" bestFit="1" customWidth="1"/>
    <col min="4" max="4" width="5.42578125" style="1" bestFit="1" customWidth="1"/>
    <col min="5" max="7" width="10.5703125" style="1" customWidth="1"/>
    <col min="8" max="8" width="7.42578125" style="7" customWidth="1"/>
    <col min="9" max="30" width="7.42578125" style="1" customWidth="1"/>
    <col min="31" max="16384" width="2.5703125" style="1"/>
  </cols>
  <sheetData>
    <row r="1" spans="1:30" ht="15.75">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row>
    <row r="2" spans="1:30" s="2" customFormat="1" ht="15" customHeight="1">
      <c r="A2" s="132" t="s">
        <v>35</v>
      </c>
      <c r="B2" s="132"/>
      <c r="C2" s="132"/>
      <c r="D2" s="132"/>
      <c r="E2" s="132"/>
      <c r="F2" s="132"/>
      <c r="G2" s="81"/>
      <c r="H2" s="81"/>
      <c r="I2" s="81"/>
      <c r="J2" s="81"/>
      <c r="K2" s="81"/>
      <c r="L2" s="81"/>
      <c r="M2" s="81"/>
      <c r="N2" s="81"/>
      <c r="O2" s="81"/>
      <c r="P2" s="81"/>
      <c r="Q2" s="81"/>
      <c r="R2" s="81"/>
      <c r="S2" s="81"/>
      <c r="T2" s="81"/>
      <c r="U2" s="81"/>
      <c r="V2" s="81"/>
      <c r="W2" s="81"/>
      <c r="X2" s="81"/>
      <c r="Y2" s="81"/>
      <c r="Z2" s="81"/>
      <c r="AA2" s="81"/>
      <c r="AB2" s="81"/>
      <c r="AC2" s="81"/>
      <c r="AD2" s="81"/>
    </row>
    <row r="3" spans="1:30" ht="16.5" thickBot="1">
      <c r="A3" s="133" t="s">
        <v>36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row>
    <row r="4" spans="1:30" ht="15.75" customHeight="1">
      <c r="E4" s="3"/>
      <c r="F4" s="3"/>
      <c r="G4" s="3"/>
      <c r="H4" s="4"/>
      <c r="I4" s="135" t="s">
        <v>37</v>
      </c>
      <c r="J4" s="136"/>
      <c r="K4" s="136"/>
      <c r="L4" s="136"/>
      <c r="M4" s="136"/>
      <c r="N4" s="136"/>
      <c r="O4" s="136"/>
      <c r="P4" s="136"/>
      <c r="Q4" s="136"/>
      <c r="R4" s="136"/>
      <c r="S4" s="137"/>
      <c r="T4" s="138" t="s">
        <v>38</v>
      </c>
      <c r="U4" s="136"/>
      <c r="V4" s="136"/>
      <c r="W4" s="136"/>
      <c r="X4" s="136"/>
      <c r="Y4" s="136"/>
      <c r="Z4" s="136"/>
      <c r="AA4" s="136"/>
      <c r="AB4" s="136"/>
      <c r="AC4" s="136"/>
      <c r="AD4" s="137"/>
    </row>
    <row r="5" spans="1:30" ht="31.5" customHeight="1">
      <c r="A5" s="7" t="s">
        <v>39</v>
      </c>
      <c r="B5" s="174" t="str">
        <f>'&lt;見本&gt;報告書(車)'!Q16</f>
        <v>A</v>
      </c>
      <c r="C5" s="174"/>
      <c r="D5" s="174"/>
      <c r="E5" s="174"/>
      <c r="F5" s="5"/>
      <c r="G5" s="5"/>
      <c r="H5" s="6"/>
      <c r="I5" s="143" t="s">
        <v>40</v>
      </c>
      <c r="J5" s="144"/>
      <c r="K5" s="145"/>
      <c r="L5" s="146"/>
      <c r="M5" s="147"/>
      <c r="N5" s="141" t="s">
        <v>41</v>
      </c>
      <c r="O5" s="142"/>
      <c r="P5" s="90" t="s">
        <v>42</v>
      </c>
      <c r="Q5" s="139" t="s">
        <v>43</v>
      </c>
      <c r="R5" s="140"/>
      <c r="S5" s="91" t="s">
        <v>44</v>
      </c>
      <c r="T5" s="170" t="s">
        <v>40</v>
      </c>
      <c r="U5" s="144"/>
      <c r="V5" s="171">
        <f>K5</f>
        <v>0</v>
      </c>
      <c r="W5" s="172"/>
      <c r="X5" s="173"/>
      <c r="Y5" s="141" t="s">
        <v>41</v>
      </c>
      <c r="Z5" s="142"/>
      <c r="AA5" s="73" t="str">
        <f>P5</f>
        <v>なし</v>
      </c>
      <c r="AB5" s="139" t="s">
        <v>43</v>
      </c>
      <c r="AC5" s="140"/>
      <c r="AD5" s="72" t="str">
        <f>S5</f>
        <v>あり</v>
      </c>
    </row>
    <row r="6" spans="1:30" ht="31.5" customHeight="1" thickBot="1">
      <c r="A6" s="7" t="s">
        <v>45</v>
      </c>
      <c r="B6" s="151" t="str">
        <f>'&lt;見本&gt;報告書(車)'!I16</f>
        <v>大学教授</v>
      </c>
      <c r="C6" s="151"/>
      <c r="D6" s="151"/>
      <c r="E6" s="151"/>
      <c r="I6" s="164" t="s">
        <v>46</v>
      </c>
      <c r="J6" s="153"/>
      <c r="K6" s="153"/>
      <c r="L6" s="163" t="s">
        <v>47</v>
      </c>
      <c r="M6" s="162"/>
      <c r="N6" s="152" t="s">
        <v>48</v>
      </c>
      <c r="O6" s="153"/>
      <c r="P6" s="165" t="s">
        <v>49</v>
      </c>
      <c r="Q6" s="165"/>
      <c r="R6" s="166" t="s">
        <v>50</v>
      </c>
      <c r="S6" s="167"/>
      <c r="T6" s="162" t="str">
        <f>I6</f>
        <v>鉄道賃</v>
      </c>
      <c r="U6" s="153"/>
      <c r="V6" s="153"/>
      <c r="W6" s="163" t="str">
        <f>L6</f>
        <v>航空賃</v>
      </c>
      <c r="X6" s="162"/>
      <c r="Y6" s="152" t="s">
        <v>48</v>
      </c>
      <c r="Z6" s="153"/>
      <c r="AA6" s="154" t="str">
        <f>P6</f>
        <v>宿泊費</v>
      </c>
      <c r="AB6" s="155"/>
      <c r="AC6" s="154" t="str">
        <f>R6</f>
        <v>宿泊手当</v>
      </c>
      <c r="AD6" s="156"/>
    </row>
    <row r="7" spans="1:30" ht="31.5">
      <c r="A7" s="8" t="s">
        <v>51</v>
      </c>
      <c r="B7" s="9" t="s">
        <v>52</v>
      </c>
      <c r="C7" s="10" t="s">
        <v>53</v>
      </c>
      <c r="D7" s="11" t="s">
        <v>54</v>
      </c>
      <c r="E7" s="12" t="s">
        <v>55</v>
      </c>
      <c r="F7" s="13" t="s">
        <v>56</v>
      </c>
      <c r="G7" s="12" t="s">
        <v>57</v>
      </c>
      <c r="H7" s="14" t="s">
        <v>58</v>
      </c>
      <c r="I7" s="15" t="s">
        <v>59</v>
      </c>
      <c r="J7" s="16" t="s">
        <v>60</v>
      </c>
      <c r="K7" s="17" t="s">
        <v>61</v>
      </c>
      <c r="L7" s="18" t="s">
        <v>59</v>
      </c>
      <c r="M7" s="16" t="s">
        <v>60</v>
      </c>
      <c r="N7" s="16" t="s">
        <v>59</v>
      </c>
      <c r="O7" s="19" t="s">
        <v>60</v>
      </c>
      <c r="P7" s="19" t="s">
        <v>62</v>
      </c>
      <c r="Q7" s="19" t="s">
        <v>63</v>
      </c>
      <c r="R7" s="19" t="s">
        <v>62</v>
      </c>
      <c r="S7" s="20" t="s">
        <v>64</v>
      </c>
      <c r="T7" s="18" t="str">
        <f>I7</f>
        <v>路程</v>
      </c>
      <c r="U7" s="16" t="str">
        <f>J7</f>
        <v>運賃</v>
      </c>
      <c r="V7" s="17" t="str">
        <f>K7</f>
        <v>急行
料金</v>
      </c>
      <c r="W7" s="18" t="str">
        <f>L7</f>
        <v>路程</v>
      </c>
      <c r="X7" s="16" t="str">
        <f>M7</f>
        <v>運賃</v>
      </c>
      <c r="Y7" s="16" t="str">
        <f>N7</f>
        <v>路程</v>
      </c>
      <c r="Z7" s="16" t="str">
        <f>O7</f>
        <v>運賃</v>
      </c>
      <c r="AA7" s="16" t="str">
        <f>P7</f>
        <v>夜数</v>
      </c>
      <c r="AB7" s="16" t="s">
        <v>65</v>
      </c>
      <c r="AC7" s="16" t="str">
        <f>R7</f>
        <v>夜数</v>
      </c>
      <c r="AD7" s="21" t="str">
        <f>S7</f>
        <v>定額</v>
      </c>
    </row>
    <row r="8" spans="1:30" ht="15.75">
      <c r="A8" s="22"/>
      <c r="B8" s="23"/>
      <c r="C8" s="24"/>
      <c r="D8" s="25"/>
      <c r="E8" s="26"/>
      <c r="F8" s="27"/>
      <c r="G8" s="26"/>
      <c r="H8" s="28"/>
      <c r="I8" s="29" t="s">
        <v>66</v>
      </c>
      <c r="J8" s="30" t="s">
        <v>67</v>
      </c>
      <c r="K8" s="31" t="s">
        <v>67</v>
      </c>
      <c r="L8" s="32" t="s">
        <v>66</v>
      </c>
      <c r="M8" s="30" t="s">
        <v>67</v>
      </c>
      <c r="N8" s="30" t="s">
        <v>66</v>
      </c>
      <c r="O8" s="33" t="s">
        <v>67</v>
      </c>
      <c r="P8" s="34" t="s">
        <v>68</v>
      </c>
      <c r="Q8" s="34" t="s">
        <v>67</v>
      </c>
      <c r="R8" s="34" t="s">
        <v>68</v>
      </c>
      <c r="S8" s="35" t="s">
        <v>67</v>
      </c>
      <c r="T8" s="32" t="s">
        <v>66</v>
      </c>
      <c r="U8" s="30" t="s">
        <v>67</v>
      </c>
      <c r="V8" s="31" t="s">
        <v>67</v>
      </c>
      <c r="W8" s="32" t="s">
        <v>66</v>
      </c>
      <c r="X8" s="30" t="s">
        <v>67</v>
      </c>
      <c r="Y8" s="30" t="s">
        <v>66</v>
      </c>
      <c r="Z8" s="33" t="s">
        <v>67</v>
      </c>
      <c r="AA8" s="34" t="s">
        <v>68</v>
      </c>
      <c r="AB8" s="34" t="s">
        <v>67</v>
      </c>
      <c r="AC8" s="34" t="s">
        <v>68</v>
      </c>
      <c r="AD8" s="35" t="s">
        <v>67</v>
      </c>
    </row>
    <row r="9" spans="1:30" ht="22.5" customHeight="1">
      <c r="A9" s="39">
        <v>45942</v>
      </c>
      <c r="B9" s="40">
        <v>0.3756944444444445</v>
      </c>
      <c r="C9" s="41" t="s">
        <v>13</v>
      </c>
      <c r="D9" s="42">
        <v>0.38263888888888892</v>
      </c>
      <c r="E9" s="43" t="s">
        <v>69</v>
      </c>
      <c r="F9" s="43" t="s">
        <v>70</v>
      </c>
      <c r="G9" s="43" t="s">
        <v>71</v>
      </c>
      <c r="H9" s="94"/>
      <c r="I9" s="44">
        <v>7.5</v>
      </c>
      <c r="J9" s="45">
        <v>157</v>
      </c>
      <c r="K9" s="83"/>
      <c r="L9" s="83"/>
      <c r="M9" s="83"/>
      <c r="N9" s="84"/>
      <c r="O9" s="85"/>
      <c r="P9" s="74" t="str">
        <f>IF(H9="","",IF($K$5="",1,""))</f>
        <v/>
      </c>
      <c r="Q9" s="83"/>
      <c r="R9" s="74" t="str">
        <f>IF(H9="","",IF(AND($K$5="",$P$5="",$S$5=""),"",1))</f>
        <v/>
      </c>
      <c r="S9" s="103"/>
      <c r="T9" s="100">
        <f t="shared" ref="T9:AA12" si="0">I9</f>
        <v>7.5</v>
      </c>
      <c r="U9" s="74">
        <f t="shared" si="0"/>
        <v>157</v>
      </c>
      <c r="V9" s="74">
        <f t="shared" si="0"/>
        <v>0</v>
      </c>
      <c r="W9" s="74">
        <f t="shared" si="0"/>
        <v>0</v>
      </c>
      <c r="X9" s="74">
        <f t="shared" si="0"/>
        <v>0</v>
      </c>
      <c r="Y9" s="77">
        <f t="shared" si="0"/>
        <v>0</v>
      </c>
      <c r="Z9" s="74">
        <f t="shared" si="0"/>
        <v>0</v>
      </c>
      <c r="AA9" s="74" t="str">
        <f t="shared" si="0"/>
        <v/>
      </c>
      <c r="AB9" s="74" t="str">
        <f>IF(OR(H9="北海道",H9="青森県",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74" t="str">
        <f>R9</f>
        <v/>
      </c>
      <c r="AD9" s="75"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39"/>
      <c r="B10" s="46">
        <v>0.39652777777777781</v>
      </c>
      <c r="C10" s="47" t="s">
        <v>13</v>
      </c>
      <c r="D10" s="48">
        <v>0.48125000000000001</v>
      </c>
      <c r="E10" s="49" t="s">
        <v>71</v>
      </c>
      <c r="F10" s="49" t="s">
        <v>72</v>
      </c>
      <c r="G10" s="49" t="s">
        <v>73</v>
      </c>
      <c r="H10" s="94" t="s">
        <v>74</v>
      </c>
      <c r="I10" s="50">
        <v>357.3</v>
      </c>
      <c r="J10" s="51">
        <v>6380</v>
      </c>
      <c r="K10" s="51">
        <v>4180</v>
      </c>
      <c r="L10" s="87"/>
      <c r="M10" s="87"/>
      <c r="N10" s="88"/>
      <c r="O10" s="87"/>
      <c r="P10" s="74">
        <f t="shared" ref="P10:P12" si="1">IF(H10="","",IF($K$5="",1,""))</f>
        <v>1</v>
      </c>
      <c r="Q10" s="87">
        <v>17000</v>
      </c>
      <c r="R10" s="74">
        <f t="shared" ref="R10:R12" si="2">IF(H10="","",IF(AND($K$5="",$P$5="",$S$5=""),"",1))</f>
        <v>1</v>
      </c>
      <c r="S10" s="104">
        <v>1600</v>
      </c>
      <c r="T10" s="101">
        <f t="shared" si="0"/>
        <v>357.3</v>
      </c>
      <c r="U10" s="79">
        <f t="shared" si="0"/>
        <v>6380</v>
      </c>
      <c r="V10" s="79">
        <f t="shared" si="0"/>
        <v>4180</v>
      </c>
      <c r="W10" s="74">
        <f t="shared" si="0"/>
        <v>0</v>
      </c>
      <c r="X10" s="74">
        <f t="shared" si="0"/>
        <v>0</v>
      </c>
      <c r="Y10" s="80">
        <f t="shared" si="0"/>
        <v>0</v>
      </c>
      <c r="Z10" s="79">
        <f t="shared" si="0"/>
        <v>0</v>
      </c>
      <c r="AA10" s="79">
        <f t="shared" si="0"/>
        <v>1</v>
      </c>
      <c r="AB10" s="74">
        <f>IF(OR(H10="北海道",H10="青森県",9="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15000</v>
      </c>
      <c r="AC10" s="74">
        <f t="shared" ref="AC10:AC12" si="3">R10</f>
        <v>1</v>
      </c>
      <c r="AD10" s="75">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1600</v>
      </c>
    </row>
    <row r="11" spans="1:30" ht="22.5" customHeight="1">
      <c r="A11" s="39">
        <v>45943</v>
      </c>
      <c r="B11" s="46">
        <v>0.68680555555555556</v>
      </c>
      <c r="C11" s="47" t="s">
        <v>13</v>
      </c>
      <c r="D11" s="48">
        <v>0.76944444444444438</v>
      </c>
      <c r="E11" s="52" t="s">
        <v>73</v>
      </c>
      <c r="F11" s="52" t="s">
        <v>72</v>
      </c>
      <c r="G11" s="52" t="s">
        <v>71</v>
      </c>
      <c r="H11" s="94"/>
      <c r="I11" s="50">
        <v>357.3</v>
      </c>
      <c r="J11" s="51">
        <v>6380</v>
      </c>
      <c r="K11" s="51">
        <v>4180</v>
      </c>
      <c r="L11" s="87"/>
      <c r="M11" s="87"/>
      <c r="N11" s="88"/>
      <c r="O11" s="87"/>
      <c r="P11" s="74" t="str">
        <f t="shared" si="1"/>
        <v/>
      </c>
      <c r="Q11" s="87"/>
      <c r="R11" s="74" t="str">
        <f t="shared" si="2"/>
        <v/>
      </c>
      <c r="S11" s="104"/>
      <c r="T11" s="101">
        <f t="shared" si="0"/>
        <v>357.3</v>
      </c>
      <c r="U11" s="79">
        <f t="shared" si="0"/>
        <v>6380</v>
      </c>
      <c r="V11" s="79">
        <f t="shared" si="0"/>
        <v>4180</v>
      </c>
      <c r="W11" s="74">
        <f t="shared" si="0"/>
        <v>0</v>
      </c>
      <c r="X11" s="74">
        <f t="shared" si="0"/>
        <v>0</v>
      </c>
      <c r="Y11" s="80">
        <f t="shared" si="0"/>
        <v>0</v>
      </c>
      <c r="Z11" s="79"/>
      <c r="AA11" s="79" t="str">
        <f t="shared" si="0"/>
        <v/>
      </c>
      <c r="AB11" s="74" t="str">
        <f>IF(OR(H11="北海道",H11="青森県",9="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74" t="str">
        <f t="shared" si="3"/>
        <v/>
      </c>
      <c r="AD11" s="75"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thickBot="1">
      <c r="A12" s="39"/>
      <c r="B12" s="46">
        <v>0.77500000000000002</v>
      </c>
      <c r="C12" s="47" t="s">
        <v>13</v>
      </c>
      <c r="D12" s="48">
        <v>0.78611111111111109</v>
      </c>
      <c r="E12" s="52" t="s">
        <v>71</v>
      </c>
      <c r="F12" s="52" t="s">
        <v>70</v>
      </c>
      <c r="G12" s="52" t="s">
        <v>69</v>
      </c>
      <c r="H12" s="94"/>
      <c r="I12" s="50">
        <v>7.5</v>
      </c>
      <c r="J12" s="51">
        <v>157</v>
      </c>
      <c r="K12" s="87"/>
      <c r="L12" s="87"/>
      <c r="M12" s="87"/>
      <c r="N12" s="88"/>
      <c r="O12" s="87"/>
      <c r="P12" s="74" t="str">
        <f t="shared" si="1"/>
        <v/>
      </c>
      <c r="Q12" s="87"/>
      <c r="R12" s="74" t="str">
        <f t="shared" si="2"/>
        <v/>
      </c>
      <c r="S12" s="104"/>
      <c r="T12" s="101">
        <f t="shared" si="0"/>
        <v>7.5</v>
      </c>
      <c r="U12" s="79">
        <f t="shared" si="0"/>
        <v>157</v>
      </c>
      <c r="V12" s="79">
        <f t="shared" si="0"/>
        <v>0</v>
      </c>
      <c r="W12" s="74">
        <f t="shared" si="0"/>
        <v>0</v>
      </c>
      <c r="X12" s="74">
        <f t="shared" si="0"/>
        <v>0</v>
      </c>
      <c r="Y12" s="80">
        <f t="shared" si="0"/>
        <v>0</v>
      </c>
      <c r="Z12" s="79">
        <f t="shared" si="0"/>
        <v>0</v>
      </c>
      <c r="AA12" s="79" t="str">
        <f t="shared" si="0"/>
        <v/>
      </c>
      <c r="AB12" s="74" t="str">
        <f>IF(OR(H12="北海道",H12="青森県",9="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74" t="str">
        <f t="shared" si="3"/>
        <v/>
      </c>
      <c r="AD12" s="75" t="str">
        <f>IF(AC12="","",IF(AND($AA$5="なし",$AD$5="なし"),VLOOKUP($B$6,'(参考)宿泊費等'!$B:$BE,5,FALSE))+IF(AND($AA$5="なし",$AD$5="あり"),VLOOKUP($B$6,'(参考)宿泊費等'!$B:$BE,6,FALSE))+IF(AND($AA$5="あり",$AD$5="なし"),VLOOKUP($B$6,'(参考)宿泊費等'!$B:$BE,7,FALSE))+IF(AND($AA$5="あり",$AD$5="あり"),0))</f>
        <v/>
      </c>
    </row>
    <row r="13" spans="1:30" ht="37.5" customHeight="1" thickBot="1">
      <c r="A13" s="157" t="s">
        <v>75</v>
      </c>
      <c r="B13" s="158"/>
      <c r="C13" s="158"/>
      <c r="D13" s="158"/>
      <c r="E13" s="158"/>
      <c r="F13" s="158"/>
      <c r="G13" s="158"/>
      <c r="H13" s="158"/>
      <c r="I13" s="64">
        <f>SUM(I9:I12)</f>
        <v>729.6</v>
      </c>
      <c r="J13" s="65">
        <f>SUM(J9:J12)</f>
        <v>13074</v>
      </c>
      <c r="K13" s="65">
        <f t="shared" ref="K13:AD13" si="4">SUM(K9:K12)</f>
        <v>8360</v>
      </c>
      <c r="L13" s="65">
        <f t="shared" si="4"/>
        <v>0</v>
      </c>
      <c r="M13" s="65">
        <f t="shared" si="4"/>
        <v>0</v>
      </c>
      <c r="N13" s="65">
        <f t="shared" si="4"/>
        <v>0</v>
      </c>
      <c r="O13" s="65">
        <f t="shared" si="4"/>
        <v>0</v>
      </c>
      <c r="P13" s="65"/>
      <c r="Q13" s="65">
        <f t="shared" si="4"/>
        <v>17000</v>
      </c>
      <c r="R13" s="65"/>
      <c r="S13" s="105">
        <f t="shared" si="4"/>
        <v>1600</v>
      </c>
      <c r="T13" s="102">
        <f t="shared" si="4"/>
        <v>729.6</v>
      </c>
      <c r="U13" s="65">
        <f t="shared" si="4"/>
        <v>13074</v>
      </c>
      <c r="V13" s="65">
        <f t="shared" si="4"/>
        <v>8360</v>
      </c>
      <c r="W13" s="65">
        <f t="shared" si="4"/>
        <v>0</v>
      </c>
      <c r="X13" s="65">
        <f t="shared" si="4"/>
        <v>0</v>
      </c>
      <c r="Y13" s="65">
        <f t="shared" si="4"/>
        <v>0</v>
      </c>
      <c r="Z13" s="65">
        <f t="shared" si="4"/>
        <v>0</v>
      </c>
      <c r="AA13" s="65"/>
      <c r="AB13" s="65">
        <f t="shared" si="4"/>
        <v>15000</v>
      </c>
      <c r="AC13" s="65"/>
      <c r="AD13" s="65">
        <f t="shared" si="4"/>
        <v>1600</v>
      </c>
    </row>
    <row r="14" spans="1:30" ht="19.5" customHeight="1" thickBot="1">
      <c r="C14" s="1"/>
      <c r="H14" s="1"/>
      <c r="O14" s="36"/>
      <c r="P14" s="36"/>
      <c r="Q14" s="36"/>
      <c r="R14" s="36"/>
      <c r="S14" s="36"/>
      <c r="T14" s="36"/>
      <c r="U14" s="36"/>
      <c r="V14" s="36"/>
      <c r="W14" s="36"/>
      <c r="X14" s="36"/>
      <c r="Y14" s="36"/>
      <c r="Z14" s="36"/>
      <c r="AA14" s="36"/>
      <c r="AB14" s="36"/>
      <c r="AC14" s="36"/>
      <c r="AD14" s="36"/>
    </row>
    <row r="15" spans="1:30" ht="37.5" customHeight="1" thickBot="1">
      <c r="H15" s="37"/>
      <c r="I15" s="159" t="s">
        <v>76</v>
      </c>
      <c r="J15" s="160"/>
      <c r="K15" s="160"/>
      <c r="L15" s="160"/>
      <c r="M15" s="160"/>
      <c r="N15" s="160"/>
      <c r="O15" s="148">
        <f>SUM(J13,K13,M13,O13,Q13,S13,K5)</f>
        <v>40034</v>
      </c>
      <c r="P15" s="149"/>
      <c r="Q15" s="149"/>
      <c r="R15" s="149"/>
      <c r="S15" s="150"/>
      <c r="T15" s="161" t="s">
        <v>77</v>
      </c>
      <c r="U15" s="160"/>
      <c r="V15" s="160"/>
      <c r="W15" s="160"/>
      <c r="X15" s="160"/>
      <c r="Y15" s="160"/>
      <c r="Z15" s="148">
        <f>SUM(U13,V13,X13,Z13,AB13,AD13,V5)</f>
        <v>38034</v>
      </c>
      <c r="AA15" s="149"/>
      <c r="AB15" s="149"/>
      <c r="AC15" s="149"/>
      <c r="AD15" s="150"/>
    </row>
    <row r="16" spans="1:30" ht="37.5" customHeight="1" thickBot="1">
      <c r="A16" s="168" t="s">
        <v>78</v>
      </c>
      <c r="B16" s="168"/>
      <c r="C16" s="168"/>
      <c r="D16" s="168"/>
      <c r="E16" s="168"/>
      <c r="F16" s="168"/>
      <c r="G16" s="168"/>
      <c r="H16" s="168"/>
      <c r="I16" s="169"/>
      <c r="J16" s="169"/>
      <c r="K16" s="169"/>
      <c r="L16" s="169"/>
      <c r="M16" s="169"/>
      <c r="N16" s="169"/>
      <c r="O16" s="38"/>
      <c r="P16" s="38"/>
      <c r="Q16" s="38"/>
      <c r="R16" s="38"/>
      <c r="S16" s="38"/>
      <c r="T16" s="161" t="s">
        <v>79</v>
      </c>
      <c r="U16" s="160"/>
      <c r="V16" s="160"/>
      <c r="W16" s="160"/>
      <c r="X16" s="160"/>
      <c r="Y16" s="160"/>
      <c r="Z16" s="148">
        <f>O15-Z15</f>
        <v>2000</v>
      </c>
      <c r="AA16" s="149"/>
      <c r="AB16" s="149"/>
      <c r="AC16" s="149"/>
      <c r="AD16" s="150"/>
    </row>
  </sheetData>
  <sheetProtection sheet="1" selectLockedCells="1" selectUnlockedCells="1"/>
  <protectedRanges>
    <protectedRange sqref="K5 P5 S5 A9:B11 D9:O11 Q9:Q11 S9:S11" name="範囲1"/>
    <protectedRange sqref="A12:B12 D12:O12 Q12 S12" name="範囲1_1"/>
  </protectedRanges>
  <mergeCells count="33">
    <mergeCell ref="L6:M6"/>
    <mergeCell ref="A16:N16"/>
    <mergeCell ref="T16:Y16"/>
    <mergeCell ref="Q5:R5"/>
    <mergeCell ref="T5:U5"/>
    <mergeCell ref="V5:X5"/>
    <mergeCell ref="B5:E5"/>
    <mergeCell ref="Z16:AD16"/>
    <mergeCell ref="B6:E6"/>
    <mergeCell ref="Y6:Z6"/>
    <mergeCell ref="AA6:AB6"/>
    <mergeCell ref="AC6:AD6"/>
    <mergeCell ref="A13:H13"/>
    <mergeCell ref="I15:N15"/>
    <mergeCell ref="O15:S15"/>
    <mergeCell ref="T15:Y15"/>
    <mergeCell ref="Z15:AD15"/>
    <mergeCell ref="T6:V6"/>
    <mergeCell ref="W6:X6"/>
    <mergeCell ref="I6:K6"/>
    <mergeCell ref="N6:O6"/>
    <mergeCell ref="P6:Q6"/>
    <mergeCell ref="R6:S6"/>
    <mergeCell ref="AB5:AC5"/>
    <mergeCell ref="Y5:Z5"/>
    <mergeCell ref="I5:J5"/>
    <mergeCell ref="K5:M5"/>
    <mergeCell ref="N5:O5"/>
    <mergeCell ref="A1:AD1"/>
    <mergeCell ref="A2:F2"/>
    <mergeCell ref="A3:AD3"/>
    <mergeCell ref="I4:S4"/>
    <mergeCell ref="T4:AD4"/>
  </mergeCells>
  <phoneticPr fontId="6"/>
  <conditionalFormatting sqref="A9:O12">
    <cfRule type="containsBlanks" dxfId="7" priority="1">
      <formula>LEN(TRIM(A9))=0</formula>
    </cfRule>
  </conditionalFormatting>
  <conditionalFormatting sqref="K5:M5 P5 S5">
    <cfRule type="containsBlanks" dxfId="6" priority="7">
      <formula>LEN(TRIM(K5))=0</formula>
    </cfRule>
  </conditionalFormatting>
  <conditionalFormatting sqref="Q9:Q12">
    <cfRule type="containsBlanks" dxfId="5" priority="5">
      <formula>LEN(TRIM(Q9))=0</formula>
    </cfRule>
  </conditionalFormatting>
  <conditionalFormatting sqref="S9:S12">
    <cfRule type="containsBlanks" dxfId="4" priority="4">
      <formula>LEN(TRIM(S9))=0</formula>
    </cfRule>
  </conditionalFormatting>
  <dataValidations count="1">
    <dataValidation type="list" allowBlank="1" showInputMessage="1" showErrorMessage="1" sqref="S5 P5" xr:uid="{0CE371C7-575F-49A8-A88C-DFDDC349C829}">
      <formula1>"あり,なし"</formula1>
    </dataValidation>
  </dataValidations>
  <printOptions horizontalCentered="1"/>
  <pageMargins left="0.74803149606299213" right="0.47244094488188981" top="0.6692913385826772" bottom="0.35433070866141736" header="0.39370078740157483" footer="0.27559055118110237"/>
  <pageSetup paperSize="9" scale="60"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9CDC08C-98A2-4848-9CE7-962505D93670}">
          <x14:formula1>
            <xm:f>'(参考)宿泊費等'!$H$2:$BB$2</xm:f>
          </x14:formula1>
          <xm:sqref>H9:H12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16B3C-AD19-4AA2-89B5-53D0AA6FC9D8}">
  <sheetPr>
    <tabColor rgb="FFFFFF00"/>
  </sheetPr>
  <dimension ref="A1:BC42"/>
  <sheetViews>
    <sheetView showZeros="0" view="pageBreakPreview" zoomScaleSheetLayoutView="100" workbookViewId="0">
      <selection sqref="A1:AI1"/>
    </sheetView>
  </sheetViews>
  <sheetFormatPr defaultColWidth="2.42578125" defaultRowHeight="15" customHeight="1"/>
  <cols>
    <col min="1" max="8" width="2.42578125" style="106"/>
    <col min="9" max="13" width="2.5703125" style="106" customWidth="1"/>
    <col min="14" max="36" width="2.42578125" style="106"/>
    <col min="37" max="55" width="2.42578125" style="110"/>
    <col min="56" max="16384" width="2.42578125" style="106"/>
  </cols>
  <sheetData>
    <row r="1" spans="1:35" ht="15" customHeight="1">
      <c r="A1" s="117" t="s">
        <v>0</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row>
    <row r="2" spans="1:35" ht="15" customHeight="1">
      <c r="A2" s="128" t="s">
        <v>1</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35" ht="15.75" customHeight="1">
      <c r="A3" s="129" t="s">
        <v>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row>
    <row r="4" spans="1:35" ht="15" customHeight="1">
      <c r="A4" s="107"/>
      <c r="B4" s="107"/>
      <c r="C4" s="107"/>
      <c r="D4" s="107"/>
      <c r="E4" s="107"/>
      <c r="F4" s="107"/>
      <c r="G4" s="107"/>
      <c r="H4" s="107"/>
      <c r="I4" s="107"/>
      <c r="J4" s="107"/>
      <c r="K4" s="107"/>
      <c r="L4" s="107"/>
      <c r="M4" s="107"/>
      <c r="N4" s="107"/>
      <c r="O4" s="107"/>
      <c r="P4" s="107"/>
      <c r="Q4" s="107"/>
      <c r="R4" s="107"/>
      <c r="S4" s="107"/>
      <c r="AI4" s="107"/>
    </row>
    <row r="5" spans="1:35" ht="15" customHeight="1">
      <c r="B5" s="108"/>
      <c r="C5" s="108"/>
      <c r="D5" s="108"/>
      <c r="E5" s="108"/>
      <c r="F5" s="108"/>
      <c r="G5" s="108"/>
      <c r="H5" s="108"/>
      <c r="I5" s="108"/>
      <c r="J5" s="108"/>
      <c r="K5" s="108"/>
      <c r="L5" s="108"/>
      <c r="M5" s="108"/>
      <c r="N5" s="108"/>
      <c r="O5" s="108"/>
      <c r="P5" s="108"/>
      <c r="Q5" s="108"/>
      <c r="R5" s="108"/>
      <c r="S5" s="108"/>
      <c r="W5" s="107"/>
      <c r="X5" s="107"/>
      <c r="Y5" s="107"/>
      <c r="Z5" s="107"/>
      <c r="AA5" s="107"/>
      <c r="AB5" s="107"/>
      <c r="AC5" s="107"/>
      <c r="AD5" s="107"/>
      <c r="AE5" s="107"/>
      <c r="AF5" s="107"/>
      <c r="AG5" s="107"/>
      <c r="AH5" s="107"/>
      <c r="AI5" s="108"/>
    </row>
    <row r="6" spans="1:35" ht="15" customHeight="1">
      <c r="B6" s="109"/>
      <c r="R6" s="130" t="s">
        <v>3</v>
      </c>
      <c r="S6" s="130"/>
      <c r="T6" s="130"/>
      <c r="U6" s="117"/>
      <c r="V6" s="117"/>
      <c r="W6" s="117"/>
      <c r="X6" s="117"/>
      <c r="Y6" s="117"/>
      <c r="Z6" s="117"/>
      <c r="AA6" s="117"/>
      <c r="AB6" s="117"/>
      <c r="AC6" s="117"/>
      <c r="AD6" s="117"/>
      <c r="AE6" s="117"/>
      <c r="AF6" s="117"/>
      <c r="AG6" s="117"/>
      <c r="AH6" s="117"/>
      <c r="AI6" s="117"/>
    </row>
    <row r="7" spans="1:35" ht="15" customHeight="1">
      <c r="B7" s="109"/>
      <c r="R7" s="130"/>
      <c r="S7" s="130"/>
      <c r="T7" s="130"/>
      <c r="U7" s="117"/>
      <c r="V7" s="117"/>
      <c r="W7" s="117"/>
      <c r="X7" s="117"/>
      <c r="Y7" s="117"/>
      <c r="Z7" s="117"/>
      <c r="AA7" s="117"/>
      <c r="AB7" s="117"/>
      <c r="AC7" s="117"/>
      <c r="AD7" s="117"/>
      <c r="AE7" s="117"/>
      <c r="AF7" s="117"/>
      <c r="AG7" s="117"/>
      <c r="AH7" s="117"/>
      <c r="AI7" s="117"/>
    </row>
    <row r="8" spans="1:35" ht="15" customHeight="1">
      <c r="B8" s="109"/>
      <c r="R8" s="130" t="s">
        <v>5</v>
      </c>
      <c r="S8" s="130"/>
      <c r="T8" s="130"/>
      <c r="U8" s="117"/>
      <c r="V8" s="117"/>
      <c r="W8" s="117"/>
      <c r="X8" s="117"/>
      <c r="Y8" s="117"/>
      <c r="Z8" s="117"/>
      <c r="AA8" s="117"/>
      <c r="AB8" s="117"/>
      <c r="AC8" s="117"/>
      <c r="AD8" s="117"/>
      <c r="AE8" s="117"/>
      <c r="AF8" s="117"/>
      <c r="AG8" s="117"/>
      <c r="AH8" s="117"/>
      <c r="AI8" s="117"/>
    </row>
    <row r="9" spans="1:35" ht="15" customHeight="1">
      <c r="B9" s="109"/>
      <c r="X9" s="108"/>
      <c r="Y9" s="108"/>
      <c r="Z9" s="108"/>
      <c r="AA9" s="108"/>
      <c r="AB9" s="108"/>
      <c r="AC9" s="108"/>
      <c r="AD9" s="108"/>
      <c r="AE9" s="108"/>
      <c r="AF9" s="108"/>
      <c r="AG9" s="108"/>
      <c r="AH9" s="108"/>
      <c r="AI9" s="108"/>
    </row>
    <row r="10" spans="1:35" ht="15" customHeight="1">
      <c r="B10" s="128" t="s">
        <v>7</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row>
    <row r="11" spans="1:35" ht="15" customHeight="1">
      <c r="C11" s="127" t="s">
        <v>8</v>
      </c>
      <c r="D11" s="127"/>
      <c r="E11" s="127"/>
      <c r="F11" s="127"/>
      <c r="G11" s="127"/>
      <c r="H11" s="127"/>
      <c r="I11" s="127"/>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row>
    <row r="12" spans="1:35" ht="15" customHeight="1">
      <c r="C12" s="127" t="s">
        <v>10</v>
      </c>
      <c r="D12" s="127"/>
      <c r="E12" s="127"/>
      <c r="F12" s="127"/>
      <c r="G12" s="127"/>
      <c r="H12" s="127"/>
      <c r="I12" s="127"/>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row>
    <row r="13" spans="1:35" ht="15" customHeight="1">
      <c r="C13" s="117" t="s">
        <v>12</v>
      </c>
      <c r="D13" s="117"/>
      <c r="E13" s="117"/>
      <c r="F13" s="117"/>
      <c r="G13" s="117"/>
      <c r="H13" s="125"/>
      <c r="I13" s="125"/>
      <c r="J13" s="125"/>
      <c r="K13" s="125"/>
      <c r="L13" s="125"/>
      <c r="M13" s="125"/>
      <c r="N13" s="125"/>
      <c r="O13" s="125"/>
      <c r="P13" s="126"/>
      <c r="Q13" s="122"/>
      <c r="R13" s="122"/>
      <c r="S13" s="122"/>
      <c r="T13" s="106" t="s">
        <v>13</v>
      </c>
      <c r="U13" s="126"/>
      <c r="V13" s="122"/>
      <c r="W13" s="122"/>
      <c r="X13" s="122"/>
    </row>
    <row r="14" spans="1:35" ht="15" customHeight="1">
      <c r="B14" s="109" t="s">
        <v>14</v>
      </c>
      <c r="H14" s="125"/>
      <c r="I14" s="125"/>
      <c r="J14" s="125"/>
      <c r="K14" s="125"/>
      <c r="L14" s="125"/>
      <c r="M14" s="125"/>
      <c r="N14" s="125"/>
      <c r="O14" s="125"/>
      <c r="P14" s="126"/>
      <c r="Q14" s="122"/>
      <c r="R14" s="122"/>
      <c r="S14" s="122"/>
      <c r="T14" s="106" t="s">
        <v>13</v>
      </c>
      <c r="U14" s="126"/>
      <c r="V14" s="122"/>
      <c r="W14" s="122"/>
      <c r="X14" s="122"/>
    </row>
    <row r="15" spans="1:35" ht="15" customHeight="1">
      <c r="B15" s="109"/>
      <c r="C15" s="117" t="s">
        <v>15</v>
      </c>
      <c r="D15" s="117"/>
      <c r="E15" s="117"/>
      <c r="F15" s="117"/>
      <c r="G15" s="117"/>
      <c r="H15" s="117"/>
      <c r="I15" s="117"/>
      <c r="J15" s="117"/>
      <c r="K15" s="117"/>
      <c r="L15" s="117"/>
      <c r="M15" s="117"/>
    </row>
    <row r="16" spans="1:35" ht="15" customHeight="1">
      <c r="B16" s="109"/>
      <c r="F16" s="122" t="s">
        <v>80</v>
      </c>
      <c r="G16" s="122"/>
      <c r="H16" s="122"/>
      <c r="I16" s="127"/>
      <c r="J16" s="127"/>
      <c r="K16" s="127"/>
      <c r="L16" s="127"/>
      <c r="M16" s="127"/>
      <c r="N16" s="122" t="s">
        <v>81</v>
      </c>
      <c r="O16" s="122"/>
      <c r="P16" s="122"/>
      <c r="Q16" s="117"/>
      <c r="R16" s="117"/>
      <c r="S16" s="117"/>
      <c r="T16" s="117"/>
      <c r="U16" s="117"/>
      <c r="V16" s="117"/>
    </row>
    <row r="17" spans="2:55" ht="15" customHeight="1">
      <c r="B17" s="109"/>
      <c r="F17" s="122" t="s">
        <v>82</v>
      </c>
      <c r="G17" s="122"/>
      <c r="H17" s="122"/>
      <c r="I17" s="127"/>
      <c r="J17" s="127"/>
      <c r="K17" s="127"/>
      <c r="L17" s="127"/>
      <c r="M17" s="127"/>
      <c r="N17" s="122" t="s">
        <v>83</v>
      </c>
      <c r="O17" s="122"/>
      <c r="P17" s="122"/>
      <c r="Q17" s="117"/>
      <c r="R17" s="117"/>
      <c r="S17" s="117"/>
      <c r="T17" s="117"/>
      <c r="U17" s="117"/>
      <c r="V17" s="117"/>
    </row>
    <row r="18" spans="2:55" ht="15" customHeight="1">
      <c r="B18" s="109"/>
      <c r="F18" s="122" t="s">
        <v>84</v>
      </c>
      <c r="G18" s="122"/>
      <c r="H18" s="122"/>
      <c r="I18" s="127"/>
      <c r="J18" s="127"/>
      <c r="K18" s="127"/>
      <c r="L18" s="127"/>
      <c r="M18" s="127"/>
      <c r="N18" s="122" t="s">
        <v>85</v>
      </c>
      <c r="O18" s="122"/>
      <c r="P18" s="122"/>
      <c r="Q18" s="117"/>
      <c r="R18" s="117"/>
      <c r="S18" s="117"/>
      <c r="T18" s="117"/>
      <c r="U18" s="117"/>
      <c r="V18" s="117"/>
    </row>
    <row r="19" spans="2:55" s="111" customFormat="1" ht="15" customHeight="1">
      <c r="AK19" s="110"/>
      <c r="AL19" s="110"/>
      <c r="AM19" s="110"/>
      <c r="AN19" s="110"/>
      <c r="AO19" s="110"/>
      <c r="AP19" s="110"/>
      <c r="AQ19" s="110"/>
      <c r="AR19" s="110"/>
      <c r="AS19" s="110"/>
      <c r="AT19" s="110"/>
      <c r="AU19" s="110"/>
      <c r="AV19" s="110"/>
      <c r="AW19" s="110"/>
      <c r="AX19" s="110"/>
      <c r="AY19" s="110"/>
      <c r="AZ19" s="110"/>
      <c r="BA19" s="110"/>
      <c r="BB19" s="110"/>
      <c r="BC19" s="110"/>
    </row>
    <row r="20" spans="2:55" ht="15" customHeight="1">
      <c r="B20" s="109"/>
      <c r="C20" s="117" t="s">
        <v>22</v>
      </c>
      <c r="D20" s="117"/>
      <c r="E20" s="117"/>
      <c r="F20" s="117"/>
      <c r="G20" s="117"/>
      <c r="H20" s="117"/>
      <c r="I20" s="117"/>
      <c r="J20" s="117"/>
      <c r="K20" s="117"/>
      <c r="L20" s="117"/>
      <c r="M20" s="117"/>
      <c r="AK20" s="1"/>
      <c r="AL20" s="1"/>
      <c r="AM20" s="1"/>
      <c r="AN20" s="1"/>
      <c r="AO20" s="1"/>
      <c r="AP20" s="1"/>
      <c r="AQ20" s="1"/>
      <c r="AR20" s="1"/>
      <c r="AS20" s="1"/>
      <c r="AT20" s="1"/>
      <c r="AU20" s="1"/>
      <c r="AV20" s="1"/>
      <c r="AW20" s="1"/>
      <c r="AX20" s="1"/>
      <c r="AY20" s="1"/>
      <c r="AZ20" s="1"/>
      <c r="BA20" s="1"/>
      <c r="BB20" s="1"/>
      <c r="BC20" s="1"/>
    </row>
    <row r="21" spans="2:55" ht="15" customHeight="1">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2"/>
    </row>
    <row r="22" spans="2:55" ht="15" customHeight="1">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2"/>
    </row>
    <row r="23" spans="2:55" ht="15" customHeight="1">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2"/>
    </row>
    <row r="24" spans="2:55" ht="15" customHeight="1">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2"/>
    </row>
    <row r="25" spans="2:55" ht="15" customHeight="1">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2"/>
      <c r="AK25" s="1"/>
      <c r="AL25" s="1"/>
      <c r="AM25" s="1"/>
      <c r="AN25" s="1"/>
      <c r="AO25" s="1"/>
      <c r="AP25" s="1"/>
      <c r="AQ25" s="1"/>
      <c r="AR25" s="1"/>
      <c r="AS25" s="1"/>
      <c r="AT25" s="1"/>
      <c r="AU25" s="1"/>
      <c r="AV25" s="1"/>
      <c r="AW25" s="1"/>
      <c r="AX25" s="1"/>
      <c r="AY25" s="1"/>
      <c r="AZ25" s="1"/>
      <c r="BA25" s="1"/>
      <c r="BB25" s="1"/>
      <c r="BC25" s="1"/>
    </row>
    <row r="26" spans="2:55" s="111" customFormat="1" ht="15" customHeight="1">
      <c r="AK26" s="110"/>
      <c r="AL26" s="110"/>
      <c r="AM26" s="110"/>
      <c r="AN26" s="110"/>
      <c r="AO26" s="110"/>
      <c r="AP26" s="110"/>
      <c r="AQ26" s="110"/>
      <c r="AR26" s="110"/>
      <c r="AS26" s="110"/>
      <c r="AT26" s="110"/>
      <c r="AU26" s="110"/>
      <c r="AV26" s="110"/>
      <c r="AW26" s="110"/>
      <c r="AX26" s="110"/>
      <c r="AY26" s="110"/>
      <c r="AZ26" s="110"/>
      <c r="BA26" s="110"/>
      <c r="BB26" s="110"/>
      <c r="BC26" s="110"/>
    </row>
    <row r="27" spans="2:55" ht="15" customHeight="1">
      <c r="B27" s="109"/>
      <c r="C27" s="117" t="s">
        <v>24</v>
      </c>
      <c r="D27" s="117"/>
      <c r="E27" s="117"/>
      <c r="F27" s="117"/>
      <c r="G27" s="117"/>
      <c r="H27" s="117"/>
      <c r="I27" s="117"/>
      <c r="J27" s="117"/>
      <c r="K27" s="117"/>
      <c r="L27" s="117"/>
      <c r="M27" s="117"/>
      <c r="N27" s="117"/>
      <c r="O27" s="117"/>
      <c r="P27" s="117"/>
      <c r="Q27" s="117"/>
      <c r="R27" s="117"/>
      <c r="S27" s="117"/>
      <c r="T27" s="117"/>
      <c r="U27" s="117"/>
      <c r="V27" s="117"/>
      <c r="W27" s="117"/>
      <c r="X27" s="117"/>
      <c r="Y27" s="117"/>
      <c r="Z27" s="117"/>
    </row>
    <row r="28" spans="2:55" ht="15" customHeight="1">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2"/>
    </row>
    <row r="29" spans="2:55" ht="15" customHeight="1">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2"/>
    </row>
    <row r="30" spans="2:55" ht="15" customHeight="1">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2"/>
    </row>
    <row r="31" spans="2:55" ht="15" customHeight="1">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2"/>
    </row>
    <row r="32" spans="2:55" ht="15" customHeight="1">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2"/>
    </row>
    <row r="33" spans="1:55" s="111" customFormat="1" ht="15" customHeight="1">
      <c r="AK33" s="110"/>
      <c r="AL33" s="110"/>
      <c r="AM33" s="110"/>
      <c r="AN33" s="110"/>
      <c r="AO33" s="110"/>
      <c r="AP33" s="110"/>
      <c r="AQ33" s="110"/>
      <c r="AR33" s="110"/>
      <c r="AS33" s="110"/>
      <c r="AT33" s="110"/>
      <c r="AU33" s="110"/>
      <c r="AV33" s="110"/>
      <c r="AW33" s="110"/>
      <c r="AX33" s="110"/>
      <c r="AY33" s="110"/>
      <c r="AZ33" s="110"/>
      <c r="BA33" s="110"/>
      <c r="BB33" s="110"/>
      <c r="BC33" s="110"/>
    </row>
    <row r="34" spans="1:55" ht="15" customHeight="1">
      <c r="B34" s="117" t="s">
        <v>26</v>
      </c>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K34" s="1"/>
      <c r="AL34" s="1"/>
      <c r="AM34" s="1"/>
      <c r="AN34" s="1"/>
      <c r="AO34" s="1"/>
      <c r="AP34" s="1"/>
      <c r="AQ34" s="1"/>
      <c r="AR34" s="1"/>
      <c r="AS34" s="1"/>
      <c r="AT34" s="1"/>
      <c r="AU34" s="1"/>
      <c r="AV34" s="1"/>
      <c r="AW34" s="1"/>
      <c r="AX34" s="1"/>
      <c r="AY34" s="1"/>
      <c r="AZ34" s="1"/>
      <c r="BA34" s="1"/>
      <c r="BB34" s="1"/>
      <c r="BC34" s="1"/>
    </row>
    <row r="35" spans="1:55" ht="15" customHeight="1">
      <c r="C35" s="114" t="s">
        <v>27</v>
      </c>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I35" s="112"/>
    </row>
    <row r="36" spans="1:55" ht="15" customHeight="1">
      <c r="AH36" s="113"/>
      <c r="AI36" s="112"/>
    </row>
    <row r="37" spans="1:55" ht="15" customHeight="1">
      <c r="B37" s="117" t="s">
        <v>28</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row>
    <row r="38" spans="1:55" ht="15" customHeight="1">
      <c r="C38" s="118" t="s">
        <v>29</v>
      </c>
      <c r="D38" s="118"/>
      <c r="E38" s="118"/>
      <c r="F38" s="118"/>
      <c r="G38" s="118"/>
      <c r="H38" s="118"/>
      <c r="I38" s="118"/>
      <c r="J38" s="119">
        <f>SUM('A(公共)'!O36,'B(公共) '!O36,'C(公共) '!O36)</f>
        <v>0</v>
      </c>
      <c r="K38" s="119"/>
      <c r="L38" s="119"/>
      <c r="M38" s="119"/>
      <c r="N38" s="120" t="s">
        <v>30</v>
      </c>
      <c r="O38" s="120"/>
      <c r="P38" s="120"/>
      <c r="Q38" s="120"/>
      <c r="R38" s="120"/>
      <c r="S38" s="120"/>
      <c r="T38" s="120"/>
      <c r="U38" s="120"/>
      <c r="V38" s="121">
        <f>SUM('A(公共)'!Z36,'B(公共) '!Z36,'C(公共) '!Z36)</f>
        <v>0</v>
      </c>
      <c r="W38" s="121"/>
      <c r="X38" s="121"/>
      <c r="Y38" s="121"/>
      <c r="Z38" s="120" t="s">
        <v>31</v>
      </c>
      <c r="AA38" s="120"/>
      <c r="AB38" s="120"/>
      <c r="AC38" s="120"/>
      <c r="AD38" s="120"/>
      <c r="AE38" s="121">
        <f>J38-V38</f>
        <v>0</v>
      </c>
      <c r="AF38" s="121"/>
      <c r="AG38" s="121"/>
      <c r="AH38" s="121"/>
    </row>
    <row r="39" spans="1:55" ht="15" customHeight="1">
      <c r="D39" s="114" t="s">
        <v>32</v>
      </c>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2"/>
    </row>
    <row r="40" spans="1:55" ht="15" customHeight="1">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row>
    <row r="41" spans="1:55" ht="15" customHeight="1">
      <c r="A41" s="115" t="s">
        <v>33</v>
      </c>
      <c r="B41" s="115"/>
      <c r="C41" s="116" t="s">
        <v>34</v>
      </c>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row>
    <row r="42" spans="1:55" ht="15" customHeight="1">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row>
  </sheetData>
  <sheetProtection sheet="1" objects="1" scenarios="1"/>
  <protectedRanges>
    <protectedRange sqref="U6:AI8 J11:AI12 H13:S14 U13:X14 Q16:V18 D21 D28 I16:M18" name="範囲1"/>
  </protectedRanges>
  <mergeCells count="48">
    <mergeCell ref="C13:G13"/>
    <mergeCell ref="H13:O13"/>
    <mergeCell ref="P13:S13"/>
    <mergeCell ref="U13:X13"/>
    <mergeCell ref="A1:AI1"/>
    <mergeCell ref="A2:AI2"/>
    <mergeCell ref="A3:AI3"/>
    <mergeCell ref="R6:T7"/>
    <mergeCell ref="U6:AI7"/>
    <mergeCell ref="R8:T8"/>
    <mergeCell ref="U8:AI8"/>
    <mergeCell ref="B10:AI10"/>
    <mergeCell ref="C11:I11"/>
    <mergeCell ref="J11:AI11"/>
    <mergeCell ref="C12:I12"/>
    <mergeCell ref="J12:AI12"/>
    <mergeCell ref="H14:O14"/>
    <mergeCell ref="P14:S14"/>
    <mergeCell ref="U14:X14"/>
    <mergeCell ref="C15:M15"/>
    <mergeCell ref="F16:H16"/>
    <mergeCell ref="I16:M16"/>
    <mergeCell ref="N16:P16"/>
    <mergeCell ref="Q16:V16"/>
    <mergeCell ref="C35:AG35"/>
    <mergeCell ref="F17:H17"/>
    <mergeCell ref="I17:M17"/>
    <mergeCell ref="N17:P17"/>
    <mergeCell ref="Q17:V17"/>
    <mergeCell ref="F18:H18"/>
    <mergeCell ref="I18:M18"/>
    <mergeCell ref="N18:P18"/>
    <mergeCell ref="Q18:V18"/>
    <mergeCell ref="C20:M20"/>
    <mergeCell ref="D21:AH25"/>
    <mergeCell ref="C27:Z27"/>
    <mergeCell ref="D28:AH32"/>
    <mergeCell ref="B34:AI34"/>
    <mergeCell ref="D39:AH39"/>
    <mergeCell ref="A41:B41"/>
    <mergeCell ref="C41:AI42"/>
    <mergeCell ref="B37:AI37"/>
    <mergeCell ref="C38:I38"/>
    <mergeCell ref="J38:M38"/>
    <mergeCell ref="N38:U38"/>
    <mergeCell ref="V38:Y38"/>
    <mergeCell ref="Z38:AD38"/>
    <mergeCell ref="AE38:AH38"/>
  </mergeCells>
  <phoneticPr fontId="6"/>
  <conditionalFormatting sqref="U6 U8:AI8 J11:AI12 H13:S14 U13:X14 I16:M18 Q16:V18 D21:AH25 D28:AH32">
    <cfRule type="containsBlanks" dxfId="3" priority="1">
      <formula>LEN(TRIM(D6))=0</formula>
    </cfRule>
  </conditionalFormatting>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AC20B8-CCFA-4166-93F7-134A6D383AA5}">
          <x14:formula1>
            <xm:f>'(参考)宿泊費等'!$B$3:$B$25</xm:f>
          </x14:formula1>
          <xm:sqref>I16:M18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37"/>
  <sheetViews>
    <sheetView showZeros="0" view="pageBreakPreview" zoomScale="85" zoomScaleNormal="85" zoomScaleSheetLayoutView="85" workbookViewId="0">
      <selection sqref="A1:AD1"/>
    </sheetView>
  </sheetViews>
  <sheetFormatPr defaultColWidth="2.5703125" defaultRowHeight="37.5" customHeight="1"/>
  <cols>
    <col min="1" max="1" width="8.7109375" style="1" customWidth="1"/>
    <col min="2" max="2" width="7.5703125" style="1" customWidth="1"/>
    <col min="3" max="3" width="4.28515625" style="7" bestFit="1" customWidth="1"/>
    <col min="4" max="4" width="7.5703125" style="1" customWidth="1"/>
    <col min="5" max="7" width="10.7109375" style="1" customWidth="1"/>
    <col min="8" max="8" width="7.42578125" style="7" customWidth="1"/>
    <col min="9" max="30" width="7.42578125" style="1" customWidth="1"/>
    <col min="31" max="16384" width="2.5703125" style="1"/>
  </cols>
  <sheetData>
    <row r="1" spans="1:30" ht="15.75">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row>
    <row r="2" spans="1:30" s="2" customFormat="1" ht="15" customHeight="1">
      <c r="A2" s="132" t="s">
        <v>35</v>
      </c>
      <c r="B2" s="132"/>
      <c r="C2" s="132"/>
      <c r="D2" s="132"/>
      <c r="E2" s="132"/>
      <c r="F2" s="132"/>
      <c r="G2" s="81"/>
      <c r="H2" s="81"/>
      <c r="I2" s="81"/>
      <c r="J2" s="81"/>
      <c r="K2" s="81"/>
      <c r="L2" s="81"/>
      <c r="M2" s="81"/>
      <c r="N2" s="81"/>
      <c r="O2" s="81"/>
      <c r="P2" s="81"/>
      <c r="Q2" s="81"/>
      <c r="R2" s="81"/>
      <c r="S2" s="81"/>
      <c r="T2" s="81"/>
      <c r="U2" s="81"/>
      <c r="V2" s="81"/>
      <c r="W2" s="81"/>
      <c r="X2" s="81"/>
      <c r="Y2" s="81"/>
      <c r="Z2" s="81"/>
      <c r="AA2" s="81"/>
      <c r="AB2" s="81"/>
      <c r="AC2" s="81"/>
      <c r="AD2" s="81"/>
    </row>
    <row r="3" spans="1:30" ht="16.5" thickBot="1">
      <c r="A3" s="133" t="s">
        <v>86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row>
    <row r="4" spans="1:30" ht="15.75">
      <c r="E4" s="3"/>
      <c r="F4" s="3"/>
      <c r="G4" s="3"/>
      <c r="H4" s="4"/>
      <c r="I4" s="135" t="s">
        <v>37</v>
      </c>
      <c r="J4" s="136"/>
      <c r="K4" s="136"/>
      <c r="L4" s="136"/>
      <c r="M4" s="136"/>
      <c r="N4" s="136"/>
      <c r="O4" s="136"/>
      <c r="P4" s="136"/>
      <c r="Q4" s="136"/>
      <c r="R4" s="136"/>
      <c r="S4" s="137"/>
      <c r="T4" s="135" t="s">
        <v>38</v>
      </c>
      <c r="U4" s="136"/>
      <c r="V4" s="136"/>
      <c r="W4" s="136"/>
      <c r="X4" s="136"/>
      <c r="Y4" s="136"/>
      <c r="Z4" s="136"/>
      <c r="AA4" s="136"/>
      <c r="AB4" s="136"/>
      <c r="AC4" s="136"/>
      <c r="AD4" s="137"/>
    </row>
    <row r="5" spans="1:30" ht="32.25" customHeight="1">
      <c r="A5" s="7" t="s">
        <v>39</v>
      </c>
      <c r="B5" s="174">
        <f>'報告書 '!Q16</f>
        <v>0</v>
      </c>
      <c r="C5" s="174"/>
      <c r="D5" s="174"/>
      <c r="E5" s="174"/>
      <c r="F5" s="5"/>
      <c r="G5" s="5"/>
      <c r="H5" s="6"/>
      <c r="I5" s="143" t="s">
        <v>40</v>
      </c>
      <c r="J5" s="144"/>
      <c r="K5" s="145"/>
      <c r="L5" s="146"/>
      <c r="M5" s="147"/>
      <c r="N5" s="141" t="s">
        <v>41</v>
      </c>
      <c r="O5" s="142"/>
      <c r="P5" s="90"/>
      <c r="Q5" s="139" t="s">
        <v>43</v>
      </c>
      <c r="R5" s="140"/>
      <c r="S5" s="91"/>
      <c r="T5" s="143" t="s">
        <v>40</v>
      </c>
      <c r="U5" s="144"/>
      <c r="V5" s="171">
        <f>K5</f>
        <v>0</v>
      </c>
      <c r="W5" s="172"/>
      <c r="X5" s="173"/>
      <c r="Y5" s="141" t="s">
        <v>41</v>
      </c>
      <c r="Z5" s="142"/>
      <c r="AA5" s="73">
        <f>P5</f>
        <v>0</v>
      </c>
      <c r="AB5" s="139" t="s">
        <v>43</v>
      </c>
      <c r="AC5" s="140"/>
      <c r="AD5" s="72">
        <f>S5</f>
        <v>0</v>
      </c>
    </row>
    <row r="6" spans="1:30" ht="31.5" customHeight="1" thickBot="1">
      <c r="A6" s="7" t="s">
        <v>45</v>
      </c>
      <c r="B6" s="151">
        <f>'報告書 '!I16</f>
        <v>0</v>
      </c>
      <c r="C6" s="151"/>
      <c r="D6" s="151"/>
      <c r="E6" s="151"/>
      <c r="I6" s="164" t="s">
        <v>46</v>
      </c>
      <c r="J6" s="153"/>
      <c r="K6" s="153"/>
      <c r="L6" s="163" t="s">
        <v>47</v>
      </c>
      <c r="M6" s="162"/>
      <c r="N6" s="152" t="s">
        <v>48</v>
      </c>
      <c r="O6" s="153"/>
      <c r="P6" s="165" t="s">
        <v>49</v>
      </c>
      <c r="Q6" s="165"/>
      <c r="R6" s="166" t="s">
        <v>50</v>
      </c>
      <c r="S6" s="167"/>
      <c r="T6" s="164" t="str">
        <f>I6</f>
        <v>鉄道賃</v>
      </c>
      <c r="U6" s="153"/>
      <c r="V6" s="153"/>
      <c r="W6" s="163" t="str">
        <f>L6</f>
        <v>航空賃</v>
      </c>
      <c r="X6" s="162"/>
      <c r="Y6" s="152" t="s">
        <v>48</v>
      </c>
      <c r="Z6" s="153"/>
      <c r="AA6" s="154" t="str">
        <f>P6</f>
        <v>宿泊費</v>
      </c>
      <c r="AB6" s="155"/>
      <c r="AC6" s="154" t="str">
        <f>R6</f>
        <v>宿泊手当</v>
      </c>
      <c r="AD6" s="156"/>
    </row>
    <row r="7" spans="1:30" ht="31.5">
      <c r="A7" s="8" t="s">
        <v>51</v>
      </c>
      <c r="B7" s="9" t="s">
        <v>52</v>
      </c>
      <c r="C7" s="10" t="s">
        <v>53</v>
      </c>
      <c r="D7" s="11" t="s">
        <v>54</v>
      </c>
      <c r="E7" s="12" t="s">
        <v>55</v>
      </c>
      <c r="F7" s="13" t="s">
        <v>56</v>
      </c>
      <c r="G7" s="12" t="s">
        <v>57</v>
      </c>
      <c r="H7" s="14" t="s">
        <v>58</v>
      </c>
      <c r="I7" s="15" t="s">
        <v>59</v>
      </c>
      <c r="J7" s="16" t="s">
        <v>60</v>
      </c>
      <c r="K7" s="17" t="s">
        <v>61</v>
      </c>
      <c r="L7" s="18" t="s">
        <v>59</v>
      </c>
      <c r="M7" s="16" t="s">
        <v>60</v>
      </c>
      <c r="N7" s="16" t="s">
        <v>59</v>
      </c>
      <c r="O7" s="19" t="s">
        <v>60</v>
      </c>
      <c r="P7" s="19" t="s">
        <v>62</v>
      </c>
      <c r="Q7" s="19" t="s">
        <v>87</v>
      </c>
      <c r="R7" s="19" t="s">
        <v>62</v>
      </c>
      <c r="S7" s="20" t="s">
        <v>64</v>
      </c>
      <c r="T7" s="15" t="str">
        <f>I7</f>
        <v>路程</v>
      </c>
      <c r="U7" s="16" t="str">
        <f>J7</f>
        <v>運賃</v>
      </c>
      <c r="V7" s="17" t="str">
        <f>K7</f>
        <v>急行
料金</v>
      </c>
      <c r="W7" s="18" t="str">
        <f>L7</f>
        <v>路程</v>
      </c>
      <c r="X7" s="16" t="str">
        <f>M7</f>
        <v>運賃</v>
      </c>
      <c r="Y7" s="16" t="str">
        <f>N7</f>
        <v>路程</v>
      </c>
      <c r="Z7" s="16" t="str">
        <f>O7</f>
        <v>運賃</v>
      </c>
      <c r="AA7" s="16" t="str">
        <f>P7</f>
        <v>夜数</v>
      </c>
      <c r="AB7" s="16" t="s">
        <v>65</v>
      </c>
      <c r="AC7" s="16" t="str">
        <f>R7</f>
        <v>夜数</v>
      </c>
      <c r="AD7" s="21" t="str">
        <f>S7</f>
        <v>定額</v>
      </c>
    </row>
    <row r="8" spans="1:30" ht="15.75">
      <c r="A8" s="22"/>
      <c r="B8" s="23"/>
      <c r="C8" s="24"/>
      <c r="D8" s="25"/>
      <c r="E8" s="26"/>
      <c r="F8" s="27"/>
      <c r="G8" s="26"/>
      <c r="H8" s="28"/>
      <c r="I8" s="29" t="s">
        <v>66</v>
      </c>
      <c r="J8" s="30" t="s">
        <v>67</v>
      </c>
      <c r="K8" s="31" t="s">
        <v>67</v>
      </c>
      <c r="L8" s="32" t="s">
        <v>66</v>
      </c>
      <c r="M8" s="30" t="s">
        <v>67</v>
      </c>
      <c r="N8" s="30" t="s">
        <v>66</v>
      </c>
      <c r="O8" s="33" t="s">
        <v>67</v>
      </c>
      <c r="P8" s="34" t="s">
        <v>68</v>
      </c>
      <c r="Q8" s="34" t="s">
        <v>67</v>
      </c>
      <c r="R8" s="34" t="s">
        <v>68</v>
      </c>
      <c r="S8" s="35" t="s">
        <v>67</v>
      </c>
      <c r="T8" s="29" t="s">
        <v>66</v>
      </c>
      <c r="U8" s="30" t="s">
        <v>67</v>
      </c>
      <c r="V8" s="31" t="s">
        <v>67</v>
      </c>
      <c r="W8" s="32" t="s">
        <v>66</v>
      </c>
      <c r="X8" s="30" t="s">
        <v>67</v>
      </c>
      <c r="Y8" s="30" t="s">
        <v>66</v>
      </c>
      <c r="Z8" s="33" t="s">
        <v>67</v>
      </c>
      <c r="AA8" s="34" t="s">
        <v>68</v>
      </c>
      <c r="AB8" s="34" t="s">
        <v>67</v>
      </c>
      <c r="AC8" s="34" t="s">
        <v>68</v>
      </c>
      <c r="AD8" s="35" t="s">
        <v>67</v>
      </c>
    </row>
    <row r="9" spans="1:30" ht="22.5" customHeight="1">
      <c r="A9" s="96"/>
      <c r="B9" s="97"/>
      <c r="C9" s="41" t="s">
        <v>53</v>
      </c>
      <c r="D9" s="92"/>
      <c r="E9" s="93"/>
      <c r="F9" s="93"/>
      <c r="G9" s="93"/>
      <c r="H9" s="94"/>
      <c r="I9" s="82"/>
      <c r="J9" s="83"/>
      <c r="K9" s="83"/>
      <c r="L9" s="83"/>
      <c r="M9" s="83"/>
      <c r="N9" s="84"/>
      <c r="O9" s="85"/>
      <c r="P9" s="74" t="str">
        <f>IF(H9="","",1)</f>
        <v/>
      </c>
      <c r="Q9" s="83"/>
      <c r="R9" s="74" t="str">
        <f>P9</f>
        <v/>
      </c>
      <c r="S9" s="75" t="str">
        <f>IF(R9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9" s="76">
        <f t="shared" ref="T9:AA9" si="0">I9</f>
        <v>0</v>
      </c>
      <c r="U9" s="74">
        <f t="shared" si="0"/>
        <v>0</v>
      </c>
      <c r="V9" s="74">
        <f t="shared" si="0"/>
        <v>0</v>
      </c>
      <c r="W9" s="74">
        <f t="shared" si="0"/>
        <v>0</v>
      </c>
      <c r="X9" s="74">
        <f t="shared" si="0"/>
        <v>0</v>
      </c>
      <c r="Y9" s="77">
        <f t="shared" si="0"/>
        <v>0</v>
      </c>
      <c r="Z9" s="74">
        <f t="shared" si="0"/>
        <v>0</v>
      </c>
      <c r="AA9" s="74" t="str">
        <f t="shared" si="0"/>
        <v/>
      </c>
      <c r="AB9" s="74"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74" t="str">
        <f>R9</f>
        <v/>
      </c>
      <c r="AD9" s="75"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96"/>
      <c r="B10" s="98"/>
      <c r="C10" s="47" t="s">
        <v>53</v>
      </c>
      <c r="D10" s="95"/>
      <c r="E10" s="89"/>
      <c r="F10" s="89"/>
      <c r="G10" s="89"/>
      <c r="H10" s="94"/>
      <c r="I10" s="86"/>
      <c r="J10" s="87"/>
      <c r="K10" s="87"/>
      <c r="L10" s="87"/>
      <c r="M10" s="87"/>
      <c r="N10" s="88"/>
      <c r="O10" s="87"/>
      <c r="P10" s="74" t="str">
        <f t="shared" ref="P10:P33" si="1">IF(H10="","",1)</f>
        <v/>
      </c>
      <c r="Q10" s="87"/>
      <c r="R10" s="74" t="str">
        <f t="shared" ref="R10:R33" si="2">P10</f>
        <v/>
      </c>
      <c r="S10" s="75" t="str">
        <f>IF(R10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0" s="78">
        <f t="shared" ref="T10:T33" si="3">I10</f>
        <v>0</v>
      </c>
      <c r="U10" s="79">
        <f t="shared" ref="U10:U33" si="4">J10</f>
        <v>0</v>
      </c>
      <c r="V10" s="79">
        <f t="shared" ref="V10:V33" si="5">K10</f>
        <v>0</v>
      </c>
      <c r="W10" s="74">
        <f t="shared" ref="W10:W33" si="6">L10</f>
        <v>0</v>
      </c>
      <c r="X10" s="74">
        <f t="shared" ref="X10:X33" si="7">M10</f>
        <v>0</v>
      </c>
      <c r="Y10" s="80">
        <f t="shared" ref="Y10:Y30" si="8">N10</f>
        <v>0</v>
      </c>
      <c r="Z10" s="79">
        <f t="shared" ref="Z10:Z32" si="9">O10</f>
        <v>0</v>
      </c>
      <c r="AA10" s="79" t="str">
        <f t="shared" ref="AA10:AA30" si="10">P10</f>
        <v/>
      </c>
      <c r="AB10" s="74"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
      </c>
      <c r="AC10" s="74" t="str">
        <f t="shared" ref="AC10:AC32" si="11">R10</f>
        <v/>
      </c>
      <c r="AD10" s="75" t="str">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1" spans="1:30" ht="22.5" customHeight="1">
      <c r="A11" s="96"/>
      <c r="B11" s="98"/>
      <c r="C11" s="47" t="s">
        <v>53</v>
      </c>
      <c r="D11" s="95"/>
      <c r="E11" s="89"/>
      <c r="F11" s="89"/>
      <c r="G11" s="89"/>
      <c r="H11" s="94"/>
      <c r="I11" s="86"/>
      <c r="J11" s="87"/>
      <c r="K11" s="87"/>
      <c r="L11" s="87"/>
      <c r="M11" s="87"/>
      <c r="N11" s="88"/>
      <c r="O11" s="87"/>
      <c r="P11" s="74" t="str">
        <f t="shared" si="1"/>
        <v/>
      </c>
      <c r="Q11" s="87"/>
      <c r="R11" s="74" t="str">
        <f t="shared" si="2"/>
        <v/>
      </c>
      <c r="S11" s="75" t="str">
        <f>IF(R11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1" s="78">
        <f t="shared" si="3"/>
        <v>0</v>
      </c>
      <c r="U11" s="79">
        <f t="shared" si="4"/>
        <v>0</v>
      </c>
      <c r="V11" s="79">
        <f t="shared" si="5"/>
        <v>0</v>
      </c>
      <c r="W11" s="74">
        <f t="shared" si="6"/>
        <v>0</v>
      </c>
      <c r="X11" s="74">
        <f t="shared" si="7"/>
        <v>0</v>
      </c>
      <c r="Y11" s="80">
        <f t="shared" si="8"/>
        <v>0</v>
      </c>
      <c r="Z11" s="79">
        <f t="shared" si="9"/>
        <v>0</v>
      </c>
      <c r="AA11" s="79" t="str">
        <f t="shared" si="10"/>
        <v/>
      </c>
      <c r="AB11" s="74"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74" t="str">
        <f t="shared" si="11"/>
        <v/>
      </c>
      <c r="AD11" s="75"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c r="A12" s="96"/>
      <c r="B12" s="98"/>
      <c r="C12" s="47" t="s">
        <v>53</v>
      </c>
      <c r="D12" s="95"/>
      <c r="E12" s="89"/>
      <c r="F12" s="89"/>
      <c r="G12" s="89"/>
      <c r="H12" s="94"/>
      <c r="I12" s="86"/>
      <c r="J12" s="87"/>
      <c r="K12" s="87"/>
      <c r="L12" s="87"/>
      <c r="M12" s="87"/>
      <c r="N12" s="88"/>
      <c r="O12" s="87"/>
      <c r="P12" s="74" t="str">
        <f t="shared" si="1"/>
        <v/>
      </c>
      <c r="Q12" s="87"/>
      <c r="R12" s="74" t="str">
        <f t="shared" si="2"/>
        <v/>
      </c>
      <c r="S12" s="75" t="str">
        <f>IF(R12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2" s="78">
        <f t="shared" si="3"/>
        <v>0</v>
      </c>
      <c r="U12" s="79">
        <f t="shared" si="4"/>
        <v>0</v>
      </c>
      <c r="V12" s="79">
        <f t="shared" si="5"/>
        <v>0</v>
      </c>
      <c r="W12" s="74">
        <f t="shared" si="6"/>
        <v>0</v>
      </c>
      <c r="X12" s="74">
        <f t="shared" si="7"/>
        <v>0</v>
      </c>
      <c r="Y12" s="80">
        <f t="shared" si="8"/>
        <v>0</v>
      </c>
      <c r="Z12" s="79">
        <f t="shared" si="9"/>
        <v>0</v>
      </c>
      <c r="AA12" s="79" t="str">
        <f t="shared" si="10"/>
        <v/>
      </c>
      <c r="AB12" s="74"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74" t="str">
        <f t="shared" si="11"/>
        <v/>
      </c>
      <c r="AD12" s="75" t="str">
        <f>IF(AC12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3" spans="1:30" ht="22.5" customHeight="1">
      <c r="A13" s="96"/>
      <c r="B13" s="98"/>
      <c r="C13" s="47" t="s">
        <v>53</v>
      </c>
      <c r="D13" s="95"/>
      <c r="E13" s="89"/>
      <c r="F13" s="89"/>
      <c r="G13" s="89"/>
      <c r="H13" s="94"/>
      <c r="I13" s="86"/>
      <c r="J13" s="87"/>
      <c r="K13" s="87"/>
      <c r="L13" s="87"/>
      <c r="M13" s="87"/>
      <c r="N13" s="88"/>
      <c r="O13" s="87"/>
      <c r="P13" s="74" t="str">
        <f t="shared" si="1"/>
        <v/>
      </c>
      <c r="Q13" s="87"/>
      <c r="R13" s="74" t="str">
        <f t="shared" si="2"/>
        <v/>
      </c>
      <c r="S13" s="75" t="str">
        <f>IF(R13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3" s="78">
        <f t="shared" si="3"/>
        <v>0</v>
      </c>
      <c r="U13" s="79">
        <f t="shared" si="4"/>
        <v>0</v>
      </c>
      <c r="V13" s="79">
        <f t="shared" si="5"/>
        <v>0</v>
      </c>
      <c r="W13" s="74">
        <f t="shared" si="6"/>
        <v>0</v>
      </c>
      <c r="X13" s="74">
        <f t="shared" si="7"/>
        <v>0</v>
      </c>
      <c r="Y13" s="80">
        <f t="shared" si="8"/>
        <v>0</v>
      </c>
      <c r="Z13" s="79">
        <f t="shared" si="9"/>
        <v>0</v>
      </c>
      <c r="AA13" s="79" t="str">
        <f t="shared" si="10"/>
        <v/>
      </c>
      <c r="AB13" s="74"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費等'!$B$3:$B$25,_xlfn.XLOOKUP(H13,'(参考)宿泊費等'!$H$2:$BB$2,'(参考)宿泊費等'!$H$3:$BB$25,""),"")),""),""),""),"")</f>
        <v/>
      </c>
      <c r="AC13" s="74" t="str">
        <f t="shared" si="11"/>
        <v/>
      </c>
      <c r="AD13" s="75" t="str">
        <f>IF(AC13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4" spans="1:30" ht="22.5" customHeight="1">
      <c r="A14" s="96"/>
      <c r="B14" s="98"/>
      <c r="C14" s="47" t="s">
        <v>53</v>
      </c>
      <c r="D14" s="95"/>
      <c r="E14" s="89"/>
      <c r="F14" s="89"/>
      <c r="G14" s="89"/>
      <c r="H14" s="94"/>
      <c r="I14" s="86"/>
      <c r="J14" s="87"/>
      <c r="K14" s="87"/>
      <c r="L14" s="87"/>
      <c r="M14" s="87"/>
      <c r="N14" s="88"/>
      <c r="O14" s="87"/>
      <c r="P14" s="74" t="str">
        <f t="shared" si="1"/>
        <v/>
      </c>
      <c r="Q14" s="87"/>
      <c r="R14" s="74" t="str">
        <f t="shared" si="2"/>
        <v/>
      </c>
      <c r="S14" s="75" t="str">
        <f>IF(R14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4" s="78">
        <f t="shared" si="3"/>
        <v>0</v>
      </c>
      <c r="U14" s="79">
        <f t="shared" si="4"/>
        <v>0</v>
      </c>
      <c r="V14" s="79">
        <f t="shared" si="5"/>
        <v>0</v>
      </c>
      <c r="W14" s="74">
        <f t="shared" si="6"/>
        <v>0</v>
      </c>
      <c r="X14" s="74">
        <f t="shared" si="7"/>
        <v>0</v>
      </c>
      <c r="Y14" s="80">
        <f t="shared" si="8"/>
        <v>0</v>
      </c>
      <c r="Z14" s="79">
        <f t="shared" si="9"/>
        <v>0</v>
      </c>
      <c r="AA14" s="79" t="str">
        <f t="shared" si="10"/>
        <v/>
      </c>
      <c r="AB14" s="74"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費等'!$B$3:$B$25,_xlfn.XLOOKUP(H14,'(参考)宿泊費等'!$H$2:$BB$2,'(参考)宿泊費等'!$H$3:$BB$25,""),"")),""),""),""),"")</f>
        <v/>
      </c>
      <c r="AC14" s="74" t="str">
        <f t="shared" si="11"/>
        <v/>
      </c>
      <c r="AD14" s="75" t="str">
        <f>IF(AC14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5" spans="1:30" ht="22.5" customHeight="1">
      <c r="A15" s="96"/>
      <c r="B15" s="98"/>
      <c r="C15" s="47" t="s">
        <v>53</v>
      </c>
      <c r="D15" s="95"/>
      <c r="E15" s="89"/>
      <c r="F15" s="89"/>
      <c r="G15" s="89"/>
      <c r="H15" s="94"/>
      <c r="I15" s="86"/>
      <c r="J15" s="87"/>
      <c r="K15" s="87"/>
      <c r="L15" s="87"/>
      <c r="M15" s="87"/>
      <c r="N15" s="88"/>
      <c r="O15" s="87"/>
      <c r="P15" s="74" t="str">
        <f t="shared" si="1"/>
        <v/>
      </c>
      <c r="Q15" s="87"/>
      <c r="R15" s="74" t="str">
        <f t="shared" si="2"/>
        <v/>
      </c>
      <c r="S15" s="75" t="str">
        <f>IF(R15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5" s="78">
        <f t="shared" si="3"/>
        <v>0</v>
      </c>
      <c r="U15" s="79">
        <f t="shared" si="4"/>
        <v>0</v>
      </c>
      <c r="V15" s="79">
        <f t="shared" si="5"/>
        <v>0</v>
      </c>
      <c r="W15" s="74">
        <f t="shared" si="6"/>
        <v>0</v>
      </c>
      <c r="X15" s="74">
        <f t="shared" si="7"/>
        <v>0</v>
      </c>
      <c r="Y15" s="80">
        <f t="shared" si="8"/>
        <v>0</v>
      </c>
      <c r="Z15" s="79">
        <f t="shared" si="9"/>
        <v>0</v>
      </c>
      <c r="AA15" s="79" t="str">
        <f t="shared" si="10"/>
        <v/>
      </c>
      <c r="AB15" s="74"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費等'!$B$3:$B$25,_xlfn.XLOOKUP(H15,'(参考)宿泊費等'!$H$2:$BB$2,'(参考)宿泊費等'!$H$3:$BB$25,""),"")),""),""),""),"")</f>
        <v/>
      </c>
      <c r="AC15" s="74" t="str">
        <f t="shared" si="11"/>
        <v/>
      </c>
      <c r="AD15" s="75" t="str">
        <f>IF(AC15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6" spans="1:30" ht="22.5" customHeight="1">
      <c r="A16" s="96"/>
      <c r="B16" s="98"/>
      <c r="C16" s="47" t="s">
        <v>53</v>
      </c>
      <c r="D16" s="95"/>
      <c r="E16" s="89"/>
      <c r="F16" s="89"/>
      <c r="G16" s="89"/>
      <c r="H16" s="94"/>
      <c r="I16" s="86"/>
      <c r="J16" s="87"/>
      <c r="K16" s="87"/>
      <c r="L16" s="87"/>
      <c r="M16" s="87"/>
      <c r="N16" s="88"/>
      <c r="O16" s="87"/>
      <c r="P16" s="74" t="str">
        <f t="shared" si="1"/>
        <v/>
      </c>
      <c r="Q16" s="87"/>
      <c r="R16" s="74" t="str">
        <f t="shared" si="2"/>
        <v/>
      </c>
      <c r="S16" s="75" t="str">
        <f>IF(R16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6" s="78">
        <f t="shared" si="3"/>
        <v>0</v>
      </c>
      <c r="U16" s="79">
        <f t="shared" si="4"/>
        <v>0</v>
      </c>
      <c r="V16" s="79">
        <f t="shared" si="5"/>
        <v>0</v>
      </c>
      <c r="W16" s="74">
        <f t="shared" si="6"/>
        <v>0</v>
      </c>
      <c r="X16" s="74">
        <f t="shared" si="7"/>
        <v>0</v>
      </c>
      <c r="Y16" s="80">
        <f t="shared" si="8"/>
        <v>0</v>
      </c>
      <c r="Z16" s="79">
        <f t="shared" si="9"/>
        <v>0</v>
      </c>
      <c r="AA16" s="79" t="str">
        <f t="shared" si="10"/>
        <v/>
      </c>
      <c r="AB16" s="74"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費等'!$B$3:$B$25,_xlfn.XLOOKUP(H16,'(参考)宿泊費等'!$H$2:$BB$2,'(参考)宿泊費等'!$H$3:$BB$25,""),"")),""),""),""),"")</f>
        <v/>
      </c>
      <c r="AC16" s="74" t="str">
        <f t="shared" si="11"/>
        <v/>
      </c>
      <c r="AD16" s="75" t="str">
        <f>IF(AC16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7" spans="1:30" ht="22.5" customHeight="1">
      <c r="A17" s="96"/>
      <c r="B17" s="98"/>
      <c r="C17" s="47" t="s">
        <v>53</v>
      </c>
      <c r="D17" s="95"/>
      <c r="E17" s="89"/>
      <c r="F17" s="89"/>
      <c r="G17" s="89"/>
      <c r="H17" s="94"/>
      <c r="I17" s="86"/>
      <c r="J17" s="87"/>
      <c r="K17" s="87"/>
      <c r="L17" s="87"/>
      <c r="M17" s="87"/>
      <c r="N17" s="88"/>
      <c r="O17" s="87"/>
      <c r="P17" s="74" t="str">
        <f t="shared" si="1"/>
        <v/>
      </c>
      <c r="Q17" s="87"/>
      <c r="R17" s="74" t="str">
        <f t="shared" si="2"/>
        <v/>
      </c>
      <c r="S17" s="75" t="str">
        <f>IF(R17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7" s="78">
        <f t="shared" si="3"/>
        <v>0</v>
      </c>
      <c r="U17" s="79">
        <f t="shared" si="4"/>
        <v>0</v>
      </c>
      <c r="V17" s="79">
        <f t="shared" si="5"/>
        <v>0</v>
      </c>
      <c r="W17" s="74">
        <f t="shared" si="6"/>
        <v>0</v>
      </c>
      <c r="X17" s="74">
        <f t="shared" si="7"/>
        <v>0</v>
      </c>
      <c r="Y17" s="80">
        <f t="shared" si="8"/>
        <v>0</v>
      </c>
      <c r="Z17" s="79">
        <f t="shared" si="9"/>
        <v>0</v>
      </c>
      <c r="AA17" s="79" t="str">
        <f t="shared" si="10"/>
        <v/>
      </c>
      <c r="AB17" s="74"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費等'!$B$3:$B$25,_xlfn.XLOOKUP(H17,'(参考)宿泊費等'!$H$2:$BB$2,'(参考)宿泊費等'!$H$3:$BB$25,""),"")),""),""),""),"")</f>
        <v/>
      </c>
      <c r="AC17" s="74" t="str">
        <f t="shared" si="11"/>
        <v/>
      </c>
      <c r="AD17" s="75" t="str">
        <f>IF(AC17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8" spans="1:30" ht="22.5" customHeight="1">
      <c r="A18" s="96"/>
      <c r="B18" s="98"/>
      <c r="C18" s="47" t="s">
        <v>53</v>
      </c>
      <c r="D18" s="95"/>
      <c r="E18" s="89"/>
      <c r="F18" s="89"/>
      <c r="G18" s="89"/>
      <c r="H18" s="94"/>
      <c r="I18" s="86"/>
      <c r="J18" s="87"/>
      <c r="K18" s="87"/>
      <c r="L18" s="87"/>
      <c r="M18" s="87"/>
      <c r="N18" s="88"/>
      <c r="O18" s="87"/>
      <c r="P18" s="74" t="str">
        <f t="shared" si="1"/>
        <v/>
      </c>
      <c r="Q18" s="87"/>
      <c r="R18" s="74" t="str">
        <f t="shared" si="2"/>
        <v/>
      </c>
      <c r="S18" s="75" t="str">
        <f>IF(R18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8" s="78">
        <f t="shared" si="3"/>
        <v>0</v>
      </c>
      <c r="U18" s="79">
        <f t="shared" si="4"/>
        <v>0</v>
      </c>
      <c r="V18" s="79">
        <f t="shared" si="5"/>
        <v>0</v>
      </c>
      <c r="W18" s="74">
        <f t="shared" si="6"/>
        <v>0</v>
      </c>
      <c r="X18" s="74">
        <f t="shared" si="7"/>
        <v>0</v>
      </c>
      <c r="Y18" s="80">
        <f t="shared" si="8"/>
        <v>0</v>
      </c>
      <c r="Z18" s="79">
        <f t="shared" si="9"/>
        <v>0</v>
      </c>
      <c r="AA18" s="79" t="str">
        <f t="shared" si="10"/>
        <v/>
      </c>
      <c r="AB18" s="74"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費等'!$B$3:$B$25,_xlfn.XLOOKUP(H18,'(参考)宿泊費等'!$H$2:$BB$2,'(参考)宿泊費等'!$H$3:$BB$25,""),"")),""),""),""),"")</f>
        <v/>
      </c>
      <c r="AC18" s="74" t="str">
        <f t="shared" si="11"/>
        <v/>
      </c>
      <c r="AD18" s="75" t="str">
        <f>IF(AC18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9" spans="1:30" ht="22.5" customHeight="1">
      <c r="A19" s="96"/>
      <c r="B19" s="98"/>
      <c r="C19" s="47" t="s">
        <v>53</v>
      </c>
      <c r="D19" s="95"/>
      <c r="E19" s="89"/>
      <c r="F19" s="89"/>
      <c r="G19" s="89"/>
      <c r="H19" s="94"/>
      <c r="I19" s="86"/>
      <c r="J19" s="87"/>
      <c r="K19" s="87"/>
      <c r="L19" s="87"/>
      <c r="M19" s="87"/>
      <c r="N19" s="88"/>
      <c r="O19" s="87"/>
      <c r="P19" s="74" t="str">
        <f t="shared" si="1"/>
        <v/>
      </c>
      <c r="Q19" s="87"/>
      <c r="R19" s="74" t="str">
        <f t="shared" si="2"/>
        <v/>
      </c>
      <c r="S19" s="75" t="str">
        <f>IF(R19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9" s="78">
        <f t="shared" si="3"/>
        <v>0</v>
      </c>
      <c r="U19" s="79">
        <f t="shared" si="4"/>
        <v>0</v>
      </c>
      <c r="V19" s="79">
        <f t="shared" si="5"/>
        <v>0</v>
      </c>
      <c r="W19" s="74">
        <f t="shared" si="6"/>
        <v>0</v>
      </c>
      <c r="X19" s="74">
        <f t="shared" si="7"/>
        <v>0</v>
      </c>
      <c r="Y19" s="80">
        <f t="shared" si="8"/>
        <v>0</v>
      </c>
      <c r="Z19" s="79">
        <f t="shared" si="9"/>
        <v>0</v>
      </c>
      <c r="AA19" s="79" t="str">
        <f t="shared" si="10"/>
        <v/>
      </c>
      <c r="AB19" s="74"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費等'!$B$3:$B$25,_xlfn.XLOOKUP(H19,'(参考)宿泊費等'!$H$2:$BB$2,'(参考)宿泊費等'!$H$3:$BB$25,""),"")),""),""),""),"")</f>
        <v/>
      </c>
      <c r="AC19" s="74" t="str">
        <f t="shared" si="11"/>
        <v/>
      </c>
      <c r="AD19" s="75" t="str">
        <f>IF(AC19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0" spans="1:30" ht="22.5" customHeight="1">
      <c r="A20" s="96"/>
      <c r="B20" s="98"/>
      <c r="C20" s="47" t="s">
        <v>53</v>
      </c>
      <c r="D20" s="95"/>
      <c r="E20" s="89"/>
      <c r="F20" s="89"/>
      <c r="G20" s="89"/>
      <c r="H20" s="94"/>
      <c r="I20" s="86"/>
      <c r="J20" s="87"/>
      <c r="K20" s="87"/>
      <c r="L20" s="87"/>
      <c r="M20" s="87"/>
      <c r="N20" s="88"/>
      <c r="O20" s="87"/>
      <c r="P20" s="74" t="str">
        <f t="shared" si="1"/>
        <v/>
      </c>
      <c r="Q20" s="87"/>
      <c r="R20" s="74" t="str">
        <f t="shared" si="2"/>
        <v/>
      </c>
      <c r="S20" s="75" t="str">
        <f>IF(R20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0" s="78">
        <f t="shared" ref="T20:T29" si="12">I20</f>
        <v>0</v>
      </c>
      <c r="U20" s="79">
        <f t="shared" ref="U20:U29" si="13">J20</f>
        <v>0</v>
      </c>
      <c r="V20" s="79">
        <f t="shared" ref="V20:V29" si="14">K20</f>
        <v>0</v>
      </c>
      <c r="W20" s="74">
        <f t="shared" ref="W20:W29" si="15">L20</f>
        <v>0</v>
      </c>
      <c r="X20" s="74">
        <f t="shared" ref="X20:X29" si="16">M20</f>
        <v>0</v>
      </c>
      <c r="Y20" s="80">
        <f t="shared" ref="Y20:Y29" si="17">N20</f>
        <v>0</v>
      </c>
      <c r="Z20" s="79">
        <f t="shared" ref="Z20:Z29" si="18">O20</f>
        <v>0</v>
      </c>
      <c r="AA20" s="79" t="str">
        <f t="shared" ref="AA20:AA29" si="19">P20</f>
        <v/>
      </c>
      <c r="AB20" s="74"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費等'!$B$3:$B$25,_xlfn.XLOOKUP(H20,'(参考)宿泊費等'!$H$2:$BB$2,'(参考)宿泊費等'!$H$3:$BB$25,""),"")),""),""),""),"")</f>
        <v/>
      </c>
      <c r="AC20" s="74" t="str">
        <f t="shared" si="11"/>
        <v/>
      </c>
      <c r="AD20" s="75" t="str">
        <f>IF(AC20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1" spans="1:30" ht="22.5" customHeight="1">
      <c r="A21" s="96"/>
      <c r="B21" s="98"/>
      <c r="C21" s="47" t="s">
        <v>53</v>
      </c>
      <c r="D21" s="95"/>
      <c r="E21" s="89"/>
      <c r="F21" s="89"/>
      <c r="G21" s="89"/>
      <c r="H21" s="94"/>
      <c r="I21" s="86"/>
      <c r="J21" s="87"/>
      <c r="K21" s="87"/>
      <c r="L21" s="87"/>
      <c r="M21" s="87"/>
      <c r="N21" s="88"/>
      <c r="O21" s="87"/>
      <c r="P21" s="74" t="str">
        <f t="shared" si="1"/>
        <v/>
      </c>
      <c r="Q21" s="87"/>
      <c r="R21" s="74" t="str">
        <f t="shared" si="2"/>
        <v/>
      </c>
      <c r="S21" s="75" t="str">
        <f>IF(R21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1" s="78">
        <f t="shared" si="12"/>
        <v>0</v>
      </c>
      <c r="U21" s="79">
        <f t="shared" si="13"/>
        <v>0</v>
      </c>
      <c r="V21" s="79">
        <f t="shared" si="14"/>
        <v>0</v>
      </c>
      <c r="W21" s="74">
        <f t="shared" si="15"/>
        <v>0</v>
      </c>
      <c r="X21" s="74">
        <f t="shared" si="16"/>
        <v>0</v>
      </c>
      <c r="Y21" s="80">
        <f t="shared" si="17"/>
        <v>0</v>
      </c>
      <c r="Z21" s="79">
        <f t="shared" si="18"/>
        <v>0</v>
      </c>
      <c r="AA21" s="79" t="str">
        <f t="shared" si="19"/>
        <v/>
      </c>
      <c r="AB21" s="74"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費等'!$B$3:$B$25,_xlfn.XLOOKUP(H21,'(参考)宿泊費等'!$H$2:$BB$2,'(参考)宿泊費等'!$H$3:$BB$25,""),"")),""),""),""),"")</f>
        <v/>
      </c>
      <c r="AC21" s="74" t="str">
        <f t="shared" si="11"/>
        <v/>
      </c>
      <c r="AD21" s="75" t="str">
        <f>IF(AC21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2" spans="1:30" ht="22.5" customHeight="1">
      <c r="A22" s="96"/>
      <c r="B22" s="98"/>
      <c r="C22" s="47" t="s">
        <v>53</v>
      </c>
      <c r="D22" s="95"/>
      <c r="E22" s="89"/>
      <c r="F22" s="89"/>
      <c r="G22" s="89"/>
      <c r="H22" s="94"/>
      <c r="I22" s="86"/>
      <c r="J22" s="87"/>
      <c r="K22" s="87"/>
      <c r="L22" s="87"/>
      <c r="M22" s="87"/>
      <c r="N22" s="88"/>
      <c r="O22" s="87"/>
      <c r="P22" s="74" t="str">
        <f t="shared" si="1"/>
        <v/>
      </c>
      <c r="Q22" s="87"/>
      <c r="R22" s="74" t="str">
        <f t="shared" si="2"/>
        <v/>
      </c>
      <c r="S22" s="75" t="str">
        <f>IF(R22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2" s="78">
        <f t="shared" si="12"/>
        <v>0</v>
      </c>
      <c r="U22" s="79">
        <f t="shared" si="13"/>
        <v>0</v>
      </c>
      <c r="V22" s="79">
        <f t="shared" si="14"/>
        <v>0</v>
      </c>
      <c r="W22" s="74">
        <f t="shared" si="15"/>
        <v>0</v>
      </c>
      <c r="X22" s="74">
        <f t="shared" si="16"/>
        <v>0</v>
      </c>
      <c r="Y22" s="80">
        <f t="shared" si="17"/>
        <v>0</v>
      </c>
      <c r="Z22" s="79">
        <f t="shared" si="18"/>
        <v>0</v>
      </c>
      <c r="AA22" s="79" t="str">
        <f t="shared" si="19"/>
        <v/>
      </c>
      <c r="AB22" s="74"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費等'!$B$3:$B$25,_xlfn.XLOOKUP(H22,'(参考)宿泊費等'!$H$2:$BB$2,'(参考)宿泊費等'!$H$3:$BB$25,""),"")),""),""),""),"")</f>
        <v/>
      </c>
      <c r="AC22" s="74" t="str">
        <f t="shared" si="11"/>
        <v/>
      </c>
      <c r="AD22" s="75" t="str">
        <f>IF(AC22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3" spans="1:30" ht="22.5" customHeight="1">
      <c r="A23" s="96"/>
      <c r="B23" s="98"/>
      <c r="C23" s="47" t="s">
        <v>53</v>
      </c>
      <c r="D23" s="95"/>
      <c r="E23" s="89"/>
      <c r="F23" s="89"/>
      <c r="G23" s="89"/>
      <c r="H23" s="94"/>
      <c r="I23" s="86"/>
      <c r="J23" s="87"/>
      <c r="K23" s="87"/>
      <c r="L23" s="87"/>
      <c r="M23" s="87"/>
      <c r="N23" s="88"/>
      <c r="O23" s="87"/>
      <c r="P23" s="74" t="str">
        <f t="shared" si="1"/>
        <v/>
      </c>
      <c r="Q23" s="87"/>
      <c r="R23" s="74" t="str">
        <f t="shared" si="2"/>
        <v/>
      </c>
      <c r="S23" s="75" t="str">
        <f>IF(R23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3" s="78">
        <f t="shared" si="12"/>
        <v>0</v>
      </c>
      <c r="U23" s="79">
        <f t="shared" si="13"/>
        <v>0</v>
      </c>
      <c r="V23" s="79">
        <f t="shared" si="14"/>
        <v>0</v>
      </c>
      <c r="W23" s="74">
        <f t="shared" si="15"/>
        <v>0</v>
      </c>
      <c r="X23" s="74">
        <f t="shared" si="16"/>
        <v>0</v>
      </c>
      <c r="Y23" s="80">
        <f t="shared" si="17"/>
        <v>0</v>
      </c>
      <c r="Z23" s="79">
        <f>O23</f>
        <v>0</v>
      </c>
      <c r="AA23" s="79" t="str">
        <f t="shared" si="19"/>
        <v/>
      </c>
      <c r="AB23" s="74"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費等'!$B$3:$B$25,_xlfn.XLOOKUP(H23,'(参考)宿泊費等'!$H$2:$BB$2,'(参考)宿泊費等'!$H$3:$BB$25,""),"")),""),""),""),"")</f>
        <v/>
      </c>
      <c r="AC23" s="74" t="str">
        <f t="shared" si="11"/>
        <v/>
      </c>
      <c r="AD23" s="75" t="str">
        <f>IF(AC23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4" spans="1:30" ht="22.5" customHeight="1">
      <c r="A24" s="96"/>
      <c r="B24" s="98"/>
      <c r="C24" s="47" t="s">
        <v>53</v>
      </c>
      <c r="D24" s="95"/>
      <c r="E24" s="89"/>
      <c r="F24" s="89"/>
      <c r="G24" s="89"/>
      <c r="H24" s="94"/>
      <c r="I24" s="86"/>
      <c r="J24" s="87"/>
      <c r="K24" s="87"/>
      <c r="L24" s="87"/>
      <c r="M24" s="87"/>
      <c r="N24" s="88"/>
      <c r="O24" s="87"/>
      <c r="P24" s="74" t="str">
        <f t="shared" si="1"/>
        <v/>
      </c>
      <c r="Q24" s="87"/>
      <c r="R24" s="74" t="str">
        <f t="shared" si="2"/>
        <v/>
      </c>
      <c r="S24" s="75" t="str">
        <f>IF(R24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4" s="78">
        <f t="shared" si="12"/>
        <v>0</v>
      </c>
      <c r="U24" s="79">
        <f t="shared" si="13"/>
        <v>0</v>
      </c>
      <c r="V24" s="79">
        <f t="shared" si="14"/>
        <v>0</v>
      </c>
      <c r="W24" s="74">
        <f t="shared" si="15"/>
        <v>0</v>
      </c>
      <c r="X24" s="74">
        <f t="shared" si="16"/>
        <v>0</v>
      </c>
      <c r="Y24" s="80">
        <f t="shared" si="17"/>
        <v>0</v>
      </c>
      <c r="Z24" s="79">
        <f>O24</f>
        <v>0</v>
      </c>
      <c r="AA24" s="79" t="str">
        <f t="shared" si="19"/>
        <v/>
      </c>
      <c r="AB24" s="74" t="str">
        <f>IF(K5="",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費等'!$B$3:$B$25,_xlfn.XLOOKUP(H24,'(参考)宿泊費等'!$H$2:$BB$2,'(参考)宿泊費等'!$H$3:$BB$25,""),"")),""),""),""),"")</f>
        <v/>
      </c>
      <c r="AC24" s="74" t="str">
        <f t="shared" si="11"/>
        <v/>
      </c>
      <c r="AD24" s="75" t="str">
        <f>IF(AC24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5" spans="1:30" ht="22.5" customHeight="1">
      <c r="A25" s="96"/>
      <c r="B25" s="98"/>
      <c r="C25" s="47" t="s">
        <v>53</v>
      </c>
      <c r="D25" s="95"/>
      <c r="E25" s="89"/>
      <c r="F25" s="89"/>
      <c r="G25" s="89"/>
      <c r="H25" s="94"/>
      <c r="I25" s="86"/>
      <c r="J25" s="87"/>
      <c r="K25" s="87"/>
      <c r="L25" s="87"/>
      <c r="M25" s="87"/>
      <c r="N25" s="88"/>
      <c r="O25" s="87"/>
      <c r="P25" s="74" t="str">
        <f t="shared" si="1"/>
        <v/>
      </c>
      <c r="Q25" s="87"/>
      <c r="R25" s="74" t="str">
        <f t="shared" si="2"/>
        <v/>
      </c>
      <c r="S25" s="75" t="str">
        <f>IF(R25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5" s="78">
        <f t="shared" si="12"/>
        <v>0</v>
      </c>
      <c r="U25" s="79">
        <f t="shared" si="13"/>
        <v>0</v>
      </c>
      <c r="V25" s="79">
        <f t="shared" si="14"/>
        <v>0</v>
      </c>
      <c r="W25" s="74">
        <f t="shared" si="15"/>
        <v>0</v>
      </c>
      <c r="X25" s="74">
        <f t="shared" si="16"/>
        <v>0</v>
      </c>
      <c r="Y25" s="80">
        <f t="shared" si="17"/>
        <v>0</v>
      </c>
      <c r="Z25" s="79">
        <f t="shared" si="18"/>
        <v>0</v>
      </c>
      <c r="AA25" s="79" t="str">
        <f t="shared" si="19"/>
        <v/>
      </c>
      <c r="AB25" s="74" t="str">
        <f>IF(K5="",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費等'!$B$3:$B$25,_xlfn.XLOOKUP(H25,'(参考)宿泊費等'!$H$2:$BB$2,'(参考)宿泊費等'!$H$3:$BB$25,""),"")),""),""),""),"")</f>
        <v/>
      </c>
      <c r="AC25" s="74" t="str">
        <f t="shared" si="11"/>
        <v/>
      </c>
      <c r="AD25" s="75" t="str">
        <f>IF(AC25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6" spans="1:30" ht="22.5" customHeight="1">
      <c r="A26" s="96"/>
      <c r="B26" s="98"/>
      <c r="C26" s="47" t="s">
        <v>53</v>
      </c>
      <c r="D26" s="95"/>
      <c r="E26" s="89"/>
      <c r="F26" s="89"/>
      <c r="G26" s="89"/>
      <c r="H26" s="94"/>
      <c r="I26" s="86"/>
      <c r="J26" s="87"/>
      <c r="K26" s="87"/>
      <c r="L26" s="87"/>
      <c r="M26" s="87"/>
      <c r="N26" s="88"/>
      <c r="O26" s="87"/>
      <c r="P26" s="74" t="str">
        <f t="shared" si="1"/>
        <v/>
      </c>
      <c r="Q26" s="87"/>
      <c r="R26" s="74" t="str">
        <f t="shared" si="2"/>
        <v/>
      </c>
      <c r="S26" s="75" t="str">
        <f>IF(R26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6" s="78">
        <f t="shared" si="12"/>
        <v>0</v>
      </c>
      <c r="U26" s="79">
        <f t="shared" si="13"/>
        <v>0</v>
      </c>
      <c r="V26" s="79">
        <f t="shared" si="14"/>
        <v>0</v>
      </c>
      <c r="W26" s="74">
        <f t="shared" si="15"/>
        <v>0</v>
      </c>
      <c r="X26" s="74">
        <f t="shared" si="16"/>
        <v>0</v>
      </c>
      <c r="Y26" s="80">
        <f t="shared" si="17"/>
        <v>0</v>
      </c>
      <c r="Z26" s="79">
        <f t="shared" si="18"/>
        <v>0</v>
      </c>
      <c r="AA26" s="79" t="str">
        <f t="shared" si="19"/>
        <v/>
      </c>
      <c r="AB26" s="74" t="str">
        <f>IF(K5="",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費等'!$B$3:$B$25,_xlfn.XLOOKUP(H26,'(参考)宿泊費等'!$H$2:$BB$2,'(参考)宿泊費等'!$H$3:$BB$25,""),"")),""),""),""),"")</f>
        <v/>
      </c>
      <c r="AC26" s="74" t="str">
        <f t="shared" si="11"/>
        <v/>
      </c>
      <c r="AD26" s="75" t="str">
        <f>IF(AC26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7" spans="1:30" ht="22.5" customHeight="1">
      <c r="A27" s="96"/>
      <c r="B27" s="98"/>
      <c r="C27" s="47" t="s">
        <v>53</v>
      </c>
      <c r="D27" s="95"/>
      <c r="E27" s="89"/>
      <c r="F27" s="89"/>
      <c r="G27" s="89"/>
      <c r="H27" s="94"/>
      <c r="I27" s="86"/>
      <c r="J27" s="87"/>
      <c r="K27" s="87"/>
      <c r="L27" s="87"/>
      <c r="M27" s="87"/>
      <c r="N27" s="88"/>
      <c r="O27" s="87"/>
      <c r="P27" s="74" t="str">
        <f t="shared" si="1"/>
        <v/>
      </c>
      <c r="Q27" s="87"/>
      <c r="R27" s="74" t="str">
        <f t="shared" si="2"/>
        <v/>
      </c>
      <c r="S27" s="75" t="str">
        <f>IF(R27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7" s="78">
        <f t="shared" si="12"/>
        <v>0</v>
      </c>
      <c r="U27" s="79">
        <f t="shared" si="13"/>
        <v>0</v>
      </c>
      <c r="V27" s="79">
        <f t="shared" si="14"/>
        <v>0</v>
      </c>
      <c r="W27" s="74">
        <f t="shared" si="15"/>
        <v>0</v>
      </c>
      <c r="X27" s="74">
        <f t="shared" si="16"/>
        <v>0</v>
      </c>
      <c r="Y27" s="80">
        <f t="shared" si="17"/>
        <v>0</v>
      </c>
      <c r="Z27" s="79">
        <f t="shared" si="18"/>
        <v>0</v>
      </c>
      <c r="AA27" s="79" t="str">
        <f t="shared" si="19"/>
        <v/>
      </c>
      <c r="AB27" s="74" t="str">
        <f>IF(K5="",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費等'!$B$3:$B$25,_xlfn.XLOOKUP(H27,'(参考)宿泊費等'!$H$2:$BB$2,'(参考)宿泊費等'!$H$3:$BB$25,""),"")),""),""),""),"")</f>
        <v/>
      </c>
      <c r="AC27" s="74" t="str">
        <f t="shared" si="11"/>
        <v/>
      </c>
      <c r="AD27" s="75" t="str">
        <f>IF(AC27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8" spans="1:30" ht="22.5" customHeight="1">
      <c r="A28" s="96"/>
      <c r="B28" s="98"/>
      <c r="C28" s="47" t="s">
        <v>53</v>
      </c>
      <c r="D28" s="95"/>
      <c r="E28" s="89"/>
      <c r="F28" s="89"/>
      <c r="G28" s="89"/>
      <c r="H28" s="94"/>
      <c r="I28" s="86"/>
      <c r="J28" s="87"/>
      <c r="K28" s="87"/>
      <c r="L28" s="87"/>
      <c r="M28" s="87"/>
      <c r="N28" s="88"/>
      <c r="O28" s="87"/>
      <c r="P28" s="74" t="str">
        <f t="shared" si="1"/>
        <v/>
      </c>
      <c r="Q28" s="87"/>
      <c r="R28" s="74" t="str">
        <f t="shared" si="2"/>
        <v/>
      </c>
      <c r="S28" s="75" t="str">
        <f>IF(R28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8" s="78">
        <f t="shared" si="12"/>
        <v>0</v>
      </c>
      <c r="U28" s="79">
        <f t="shared" si="13"/>
        <v>0</v>
      </c>
      <c r="V28" s="79">
        <f t="shared" si="14"/>
        <v>0</v>
      </c>
      <c r="W28" s="74">
        <f t="shared" si="15"/>
        <v>0</v>
      </c>
      <c r="X28" s="74">
        <f t="shared" si="16"/>
        <v>0</v>
      </c>
      <c r="Y28" s="80">
        <f t="shared" si="17"/>
        <v>0</v>
      </c>
      <c r="Z28" s="79">
        <f t="shared" si="18"/>
        <v>0</v>
      </c>
      <c r="AA28" s="79" t="str">
        <f t="shared" si="19"/>
        <v/>
      </c>
      <c r="AB28" s="74" t="str">
        <f>IF(K5="",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費等'!$B$3:$B$25,_xlfn.XLOOKUP(H28,'(参考)宿泊費等'!$H$2:$BB$2,'(参考)宿泊費等'!$H$3:$BB$25,""),"")),""),""),""),"")</f>
        <v/>
      </c>
      <c r="AC28" s="74" t="str">
        <f t="shared" si="11"/>
        <v/>
      </c>
      <c r="AD28" s="75" t="str">
        <f>IF(AC28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9" spans="1:30" ht="22.5" customHeight="1">
      <c r="A29" s="96"/>
      <c r="B29" s="98"/>
      <c r="C29" s="47" t="s">
        <v>53</v>
      </c>
      <c r="D29" s="95"/>
      <c r="E29" s="89"/>
      <c r="F29" s="89"/>
      <c r="G29" s="89"/>
      <c r="H29" s="94"/>
      <c r="I29" s="86"/>
      <c r="J29" s="87"/>
      <c r="K29" s="87"/>
      <c r="L29" s="87"/>
      <c r="M29" s="87"/>
      <c r="N29" s="88"/>
      <c r="O29" s="87"/>
      <c r="P29" s="74" t="str">
        <f t="shared" si="1"/>
        <v/>
      </c>
      <c r="Q29" s="87"/>
      <c r="R29" s="74" t="str">
        <f t="shared" si="2"/>
        <v/>
      </c>
      <c r="S29" s="75" t="str">
        <f>IF(R29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9" s="78">
        <f t="shared" si="12"/>
        <v>0</v>
      </c>
      <c r="U29" s="79">
        <f t="shared" si="13"/>
        <v>0</v>
      </c>
      <c r="V29" s="79">
        <f t="shared" si="14"/>
        <v>0</v>
      </c>
      <c r="W29" s="74">
        <f t="shared" si="15"/>
        <v>0</v>
      </c>
      <c r="X29" s="74">
        <f t="shared" si="16"/>
        <v>0</v>
      </c>
      <c r="Y29" s="80">
        <f t="shared" si="17"/>
        <v>0</v>
      </c>
      <c r="Z29" s="79">
        <f t="shared" si="18"/>
        <v>0</v>
      </c>
      <c r="AA29" s="79" t="str">
        <f t="shared" si="19"/>
        <v/>
      </c>
      <c r="AB29" s="74" t="str">
        <f>IF(K5="",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費等'!$B$3:$B$25,_xlfn.XLOOKUP(H29,'(参考)宿泊費等'!$H$2:$BB$2,'(参考)宿泊費等'!$H$3:$BB$25,""),"")),""),""),""),"")</f>
        <v/>
      </c>
      <c r="AC29" s="74" t="str">
        <f t="shared" si="11"/>
        <v/>
      </c>
      <c r="AD29" s="75" t="str">
        <f>IF(AC29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0" spans="1:30" ht="22.5" customHeight="1">
      <c r="A30" s="96"/>
      <c r="B30" s="98"/>
      <c r="C30" s="47" t="s">
        <v>53</v>
      </c>
      <c r="D30" s="95"/>
      <c r="E30" s="89"/>
      <c r="F30" s="89"/>
      <c r="G30" s="89"/>
      <c r="H30" s="94"/>
      <c r="I30" s="86"/>
      <c r="J30" s="87"/>
      <c r="K30" s="87"/>
      <c r="L30" s="87"/>
      <c r="M30" s="87"/>
      <c r="N30" s="88"/>
      <c r="O30" s="87"/>
      <c r="P30" s="74" t="str">
        <f t="shared" si="1"/>
        <v/>
      </c>
      <c r="Q30" s="87"/>
      <c r="R30" s="74" t="str">
        <f t="shared" si="2"/>
        <v/>
      </c>
      <c r="S30" s="75" t="str">
        <f>IF(R30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0" s="78">
        <f t="shared" si="3"/>
        <v>0</v>
      </c>
      <c r="U30" s="79">
        <f t="shared" si="4"/>
        <v>0</v>
      </c>
      <c r="V30" s="79">
        <f t="shared" si="5"/>
        <v>0</v>
      </c>
      <c r="W30" s="74">
        <f t="shared" si="6"/>
        <v>0</v>
      </c>
      <c r="X30" s="74">
        <f t="shared" si="7"/>
        <v>0</v>
      </c>
      <c r="Y30" s="80">
        <f t="shared" si="8"/>
        <v>0</v>
      </c>
      <c r="Z30" s="79">
        <f t="shared" si="9"/>
        <v>0</v>
      </c>
      <c r="AA30" s="79" t="str">
        <f t="shared" si="10"/>
        <v/>
      </c>
      <c r="AB30" s="74" t="str">
        <f>IF(K5="",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費等'!$B$3:$B$25,_xlfn.XLOOKUP(H30,'(参考)宿泊費等'!$H$2:$BB$2,'(参考)宿泊費等'!$H$3:$BB$25,""),"")),""),""),""),"")</f>
        <v/>
      </c>
      <c r="AC30" s="74" t="str">
        <f t="shared" si="11"/>
        <v/>
      </c>
      <c r="AD30" s="75" t="str">
        <f>IF(AC30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1" spans="1:30" ht="22.5" customHeight="1">
      <c r="A31" s="96"/>
      <c r="B31" s="98"/>
      <c r="C31" s="47" t="s">
        <v>53</v>
      </c>
      <c r="D31" s="95"/>
      <c r="E31" s="89"/>
      <c r="F31" s="89"/>
      <c r="G31" s="89"/>
      <c r="H31" s="94"/>
      <c r="I31" s="86"/>
      <c r="J31" s="87"/>
      <c r="K31" s="87"/>
      <c r="L31" s="87"/>
      <c r="M31" s="87"/>
      <c r="N31" s="88"/>
      <c r="O31" s="87"/>
      <c r="P31" s="74" t="str">
        <f t="shared" si="1"/>
        <v/>
      </c>
      <c r="Q31" s="87"/>
      <c r="R31" s="74" t="str">
        <f t="shared" si="2"/>
        <v/>
      </c>
      <c r="S31" s="75" t="str">
        <f>IF(R31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1" s="78">
        <f t="shared" si="3"/>
        <v>0</v>
      </c>
      <c r="U31" s="79">
        <f t="shared" si="4"/>
        <v>0</v>
      </c>
      <c r="V31" s="79">
        <f t="shared" si="5"/>
        <v>0</v>
      </c>
      <c r="W31" s="74">
        <f t="shared" si="6"/>
        <v>0</v>
      </c>
      <c r="X31" s="74">
        <f t="shared" si="7"/>
        <v>0</v>
      </c>
      <c r="Y31" s="80">
        <f>N31</f>
        <v>0</v>
      </c>
      <c r="Z31" s="79">
        <f t="shared" si="9"/>
        <v>0</v>
      </c>
      <c r="AA31" s="79" t="str">
        <f>P31</f>
        <v/>
      </c>
      <c r="AB31" s="74" t="str">
        <f>IF(K5="",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費等'!$B$3:$B$25,_xlfn.XLOOKUP(H31,'(参考)宿泊費等'!$H$2:$BB$2,'(参考)宿泊費等'!$H$3:$BB$25,""),"")),""),""),""),"")</f>
        <v/>
      </c>
      <c r="AC31" s="74" t="str">
        <f t="shared" si="11"/>
        <v/>
      </c>
      <c r="AD31" s="75" t="str">
        <f>IF(AC31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2" spans="1:30" ht="22.5" customHeight="1">
      <c r="A32" s="96"/>
      <c r="B32" s="98"/>
      <c r="C32" s="47" t="s">
        <v>53</v>
      </c>
      <c r="D32" s="95"/>
      <c r="E32" s="89"/>
      <c r="F32" s="89"/>
      <c r="G32" s="89"/>
      <c r="H32" s="94"/>
      <c r="I32" s="86"/>
      <c r="J32" s="87"/>
      <c r="K32" s="87"/>
      <c r="L32" s="87"/>
      <c r="M32" s="87"/>
      <c r="N32" s="88"/>
      <c r="O32" s="87"/>
      <c r="P32" s="74" t="str">
        <f t="shared" si="1"/>
        <v/>
      </c>
      <c r="Q32" s="87"/>
      <c r="R32" s="74" t="str">
        <f t="shared" si="2"/>
        <v/>
      </c>
      <c r="S32" s="75" t="str">
        <f>IF(R32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2" s="78">
        <f t="shared" si="3"/>
        <v>0</v>
      </c>
      <c r="U32" s="79">
        <f t="shared" si="4"/>
        <v>0</v>
      </c>
      <c r="V32" s="79">
        <f t="shared" si="5"/>
        <v>0</v>
      </c>
      <c r="W32" s="74">
        <f t="shared" si="6"/>
        <v>0</v>
      </c>
      <c r="X32" s="74">
        <f t="shared" si="7"/>
        <v>0</v>
      </c>
      <c r="Y32" s="80">
        <f>N32</f>
        <v>0</v>
      </c>
      <c r="Z32" s="79">
        <f t="shared" si="9"/>
        <v>0</v>
      </c>
      <c r="AA32" s="79" t="str">
        <f>P32</f>
        <v/>
      </c>
      <c r="AB32" s="74" t="str">
        <f>IF(K5="",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費等'!$B$3:$B$25,_xlfn.XLOOKUP(H32,'(参考)宿泊費等'!$H$2:$BB$2,'(参考)宿泊費等'!$H$3:$BB$25,""),"")),""),""),""),"")</f>
        <v/>
      </c>
      <c r="AC32" s="74" t="str">
        <f t="shared" si="11"/>
        <v/>
      </c>
      <c r="AD32" s="75" t="str">
        <f>IF(AC32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3" spans="1:30" ht="22.5" customHeight="1" thickBot="1">
      <c r="A33" s="96"/>
      <c r="B33" s="98"/>
      <c r="C33" s="47" t="s">
        <v>53</v>
      </c>
      <c r="D33" s="95"/>
      <c r="E33" s="89"/>
      <c r="F33" s="89"/>
      <c r="G33" s="89"/>
      <c r="H33" s="94"/>
      <c r="I33" s="86"/>
      <c r="J33" s="87"/>
      <c r="K33" s="87"/>
      <c r="L33" s="87"/>
      <c r="M33" s="87"/>
      <c r="N33" s="88"/>
      <c r="O33" s="87"/>
      <c r="P33" s="74" t="str">
        <f t="shared" si="1"/>
        <v/>
      </c>
      <c r="Q33" s="87"/>
      <c r="R33" s="74" t="str">
        <f t="shared" si="2"/>
        <v/>
      </c>
      <c r="S33" s="75" t="str">
        <f>IF(R33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3" s="78">
        <f t="shared" si="3"/>
        <v>0</v>
      </c>
      <c r="U33" s="79">
        <f t="shared" si="4"/>
        <v>0</v>
      </c>
      <c r="V33" s="79">
        <f t="shared" si="5"/>
        <v>0</v>
      </c>
      <c r="W33" s="74">
        <f t="shared" si="6"/>
        <v>0</v>
      </c>
      <c r="X33" s="74">
        <f t="shared" si="7"/>
        <v>0</v>
      </c>
      <c r="Y33" s="80">
        <f>N33</f>
        <v>0</v>
      </c>
      <c r="Z33" s="79">
        <f>O33</f>
        <v>0</v>
      </c>
      <c r="AA33" s="79" t="str">
        <f>P33</f>
        <v/>
      </c>
      <c r="AB33" s="74" t="str">
        <f>IF(K5="",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費等'!$B$3:$B$25,_xlfn.XLOOKUP(H33,'(参考)宿泊費等'!$H$2:$BB$2,'(参考)宿泊費等'!$H$3:$BB$25,""),"")),""),""),""),"")</f>
        <v/>
      </c>
      <c r="AC33" s="74" t="str">
        <f>R33</f>
        <v/>
      </c>
      <c r="AD33" s="75" t="str">
        <f>IF(AC33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4" spans="1:30" ht="37.5" customHeight="1" thickBot="1">
      <c r="A34" s="157" t="s">
        <v>75</v>
      </c>
      <c r="B34" s="158"/>
      <c r="C34" s="158"/>
      <c r="D34" s="158"/>
      <c r="E34" s="158"/>
      <c r="F34" s="158"/>
      <c r="G34" s="158"/>
      <c r="H34" s="158"/>
      <c r="I34" s="64">
        <f t="shared" ref="I34:S34" si="20">SUM(I9:I33)</f>
        <v>0</v>
      </c>
      <c r="J34" s="65">
        <f t="shared" si="20"/>
        <v>0</v>
      </c>
      <c r="K34" s="66">
        <f t="shared" si="20"/>
        <v>0</v>
      </c>
      <c r="L34" s="67">
        <f t="shared" si="20"/>
        <v>0</v>
      </c>
      <c r="M34" s="65">
        <f t="shared" si="20"/>
        <v>0</v>
      </c>
      <c r="N34" s="67">
        <f t="shared" si="20"/>
        <v>0</v>
      </c>
      <c r="O34" s="65">
        <f t="shared" si="20"/>
        <v>0</v>
      </c>
      <c r="P34" s="65"/>
      <c r="Q34" s="65">
        <f t="shared" si="20"/>
        <v>0</v>
      </c>
      <c r="R34" s="65"/>
      <c r="S34" s="65">
        <f t="shared" si="20"/>
        <v>0</v>
      </c>
      <c r="T34" s="68">
        <f t="shared" ref="T34:AD34" si="21">SUM(T9:T33)</f>
        <v>0</v>
      </c>
      <c r="U34" s="69">
        <f t="shared" si="21"/>
        <v>0</v>
      </c>
      <c r="V34" s="69">
        <f t="shared" si="21"/>
        <v>0</v>
      </c>
      <c r="W34" s="69">
        <f t="shared" si="21"/>
        <v>0</v>
      </c>
      <c r="X34" s="69">
        <f t="shared" si="21"/>
        <v>0</v>
      </c>
      <c r="Y34" s="70">
        <f t="shared" si="21"/>
        <v>0</v>
      </c>
      <c r="Z34" s="69">
        <f t="shared" si="21"/>
        <v>0</v>
      </c>
      <c r="AA34" s="69"/>
      <c r="AB34" s="69">
        <f t="shared" si="21"/>
        <v>0</v>
      </c>
      <c r="AC34" s="69"/>
      <c r="AD34" s="71">
        <f t="shared" si="21"/>
        <v>0</v>
      </c>
    </row>
    <row r="35" spans="1:30" ht="19.5" customHeight="1" thickBot="1">
      <c r="C35" s="1"/>
      <c r="H35" s="1"/>
      <c r="O35" s="36"/>
      <c r="P35" s="36"/>
      <c r="Q35" s="36"/>
      <c r="R35" s="36"/>
      <c r="S35" s="36"/>
      <c r="T35" s="36"/>
      <c r="U35" s="36"/>
      <c r="V35" s="36"/>
      <c r="W35" s="36"/>
      <c r="X35" s="36"/>
      <c r="Y35" s="36"/>
      <c r="Z35" s="36"/>
      <c r="AA35" s="36"/>
      <c r="AB35" s="36"/>
      <c r="AC35" s="36"/>
      <c r="AD35" s="36"/>
    </row>
    <row r="36" spans="1:30" ht="37.5" customHeight="1" thickBot="1">
      <c r="H36" s="37"/>
      <c r="I36" s="159" t="s">
        <v>76</v>
      </c>
      <c r="J36" s="160"/>
      <c r="K36" s="160"/>
      <c r="L36" s="160"/>
      <c r="M36" s="160"/>
      <c r="N36" s="160"/>
      <c r="O36" s="148">
        <f>SUM(J34,K34,M34,O34,Q34,S34,K5)</f>
        <v>0</v>
      </c>
      <c r="P36" s="149"/>
      <c r="Q36" s="149"/>
      <c r="R36" s="149"/>
      <c r="S36" s="150"/>
      <c r="T36" s="161" t="s">
        <v>77</v>
      </c>
      <c r="U36" s="160"/>
      <c r="V36" s="160"/>
      <c r="W36" s="160"/>
      <c r="X36" s="160"/>
      <c r="Y36" s="160"/>
      <c r="Z36" s="148">
        <f>SUM(U34,V34,X34,Z34,AB34,AD34,V5)</f>
        <v>0</v>
      </c>
      <c r="AA36" s="149"/>
      <c r="AB36" s="149"/>
      <c r="AC36" s="149"/>
      <c r="AD36" s="150"/>
    </row>
    <row r="37" spans="1:30" ht="16.5" thickBot="1">
      <c r="A37" s="168" t="s">
        <v>78</v>
      </c>
      <c r="B37" s="168"/>
      <c r="C37" s="168"/>
      <c r="D37" s="168"/>
      <c r="E37" s="168"/>
      <c r="F37" s="168"/>
      <c r="G37" s="168"/>
      <c r="H37" s="168"/>
      <c r="I37" s="169"/>
      <c r="J37" s="169"/>
      <c r="K37" s="169"/>
      <c r="L37" s="169"/>
      <c r="M37" s="169"/>
      <c r="N37" s="169"/>
      <c r="O37" s="38"/>
      <c r="P37" s="38"/>
      <c r="Q37" s="38"/>
      <c r="R37" s="38"/>
      <c r="S37" s="38"/>
      <c r="T37" s="161" t="s">
        <v>79</v>
      </c>
      <c r="U37" s="160"/>
      <c r="V37" s="160"/>
      <c r="W37" s="160"/>
      <c r="X37" s="160"/>
      <c r="Y37" s="160"/>
      <c r="Z37" s="148">
        <f>O36-Z36</f>
        <v>0</v>
      </c>
      <c r="AA37" s="149"/>
      <c r="AB37" s="149"/>
      <c r="AC37" s="149"/>
      <c r="AD37" s="150"/>
    </row>
  </sheetData>
  <sheetProtection sheet="1" objects="1" scenarios="1" selectLockedCells="1"/>
  <protectedRanges>
    <protectedRange sqref="K5 P5 S5 A9:B33 D9:O33 Q9:Q33" name="範囲1"/>
  </protectedRanges>
  <mergeCells count="33">
    <mergeCell ref="L6:M6"/>
    <mergeCell ref="W6:X6"/>
    <mergeCell ref="Y5:Z5"/>
    <mergeCell ref="T5:U5"/>
    <mergeCell ref="Q5:R5"/>
    <mergeCell ref="N5:O5"/>
    <mergeCell ref="V5:X5"/>
    <mergeCell ref="K5:M5"/>
    <mergeCell ref="P6:Q6"/>
    <mergeCell ref="AC6:AD6"/>
    <mergeCell ref="AA6:AB6"/>
    <mergeCell ref="R6:S6"/>
    <mergeCell ref="A1:AD1"/>
    <mergeCell ref="A2:F2"/>
    <mergeCell ref="AB5:AC5"/>
    <mergeCell ref="I5:J5"/>
    <mergeCell ref="I6:K6"/>
    <mergeCell ref="N6:O6"/>
    <mergeCell ref="T6:V6"/>
    <mergeCell ref="A3:AD3"/>
    <mergeCell ref="T4:AD4"/>
    <mergeCell ref="I4:S4"/>
    <mergeCell ref="B6:E6"/>
    <mergeCell ref="B5:E5"/>
    <mergeCell ref="Y6:Z6"/>
    <mergeCell ref="T37:Y37"/>
    <mergeCell ref="Z37:AD37"/>
    <mergeCell ref="A34:H34"/>
    <mergeCell ref="I36:N36"/>
    <mergeCell ref="O36:S36"/>
    <mergeCell ref="T36:Y36"/>
    <mergeCell ref="A37:N37"/>
    <mergeCell ref="Z36:AD36"/>
  </mergeCells>
  <phoneticPr fontId="6"/>
  <conditionalFormatting sqref="K5:M5 P5 S5 A9:O33 Q9:Q33">
    <cfRule type="containsBlanks" dxfId="2" priority="2">
      <formula>LEN(TRIM(A5))=0</formula>
    </cfRule>
  </conditionalFormatting>
  <dataValidations count="1">
    <dataValidation type="list" allowBlank="1" showInputMessage="1" showErrorMessage="1" sqref="S5 P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D43454B-7EBD-40CC-B819-1679E67BC53B}">
          <x14:formula1>
            <xm:f>'(参考)宿泊費等'!$H$2:$BB$2</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11FD0-6714-4589-9D7F-B3AB39F58EF4}">
  <sheetPr>
    <tabColor rgb="FFFFFF00"/>
    <pageSetUpPr fitToPage="1"/>
  </sheetPr>
  <dimension ref="A1:AD37"/>
  <sheetViews>
    <sheetView showZeros="0" view="pageBreakPreview" zoomScale="90" zoomScaleNormal="85" zoomScaleSheetLayoutView="90" workbookViewId="0">
      <selection sqref="A1:AD1"/>
    </sheetView>
  </sheetViews>
  <sheetFormatPr defaultColWidth="2.5703125" defaultRowHeight="37.5" customHeight="1"/>
  <cols>
    <col min="1" max="1" width="8.7109375" style="1" customWidth="1"/>
    <col min="2" max="2" width="7.5703125" style="1" customWidth="1"/>
    <col min="3" max="3" width="4.28515625" style="7" bestFit="1" customWidth="1"/>
    <col min="4" max="4" width="7.5703125" style="1" customWidth="1"/>
    <col min="5" max="7" width="10.7109375" style="1" customWidth="1"/>
    <col min="8" max="8" width="7.42578125" style="7" customWidth="1"/>
    <col min="9" max="30" width="7.42578125" style="1" customWidth="1"/>
    <col min="31" max="16384" width="2.5703125" style="1"/>
  </cols>
  <sheetData>
    <row r="1" spans="1:30" ht="15.75">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row>
    <row r="2" spans="1:30" s="2" customFormat="1" ht="15" customHeight="1">
      <c r="A2" s="132" t="s">
        <v>35</v>
      </c>
      <c r="B2" s="132"/>
      <c r="C2" s="132"/>
      <c r="D2" s="132"/>
      <c r="E2" s="132"/>
      <c r="F2" s="132"/>
      <c r="G2" s="81"/>
      <c r="H2" s="81"/>
      <c r="I2" s="81"/>
      <c r="J2" s="81"/>
      <c r="K2" s="81"/>
      <c r="L2" s="81"/>
      <c r="M2" s="81"/>
      <c r="N2" s="81"/>
      <c r="O2" s="81"/>
      <c r="P2" s="81"/>
      <c r="Q2" s="81"/>
      <c r="R2" s="81"/>
      <c r="S2" s="81"/>
      <c r="T2" s="81"/>
      <c r="U2" s="81"/>
      <c r="V2" s="81"/>
      <c r="W2" s="81"/>
      <c r="X2" s="81"/>
      <c r="Y2" s="81"/>
      <c r="Z2" s="81"/>
      <c r="AA2" s="81"/>
      <c r="AB2" s="81"/>
      <c r="AC2" s="81"/>
      <c r="AD2" s="81"/>
    </row>
    <row r="3" spans="1:30" ht="16.5" thickBot="1">
      <c r="A3" s="133" t="s">
        <v>86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row>
    <row r="4" spans="1:30" ht="15.75">
      <c r="E4" s="3"/>
      <c r="F4" s="3"/>
      <c r="G4" s="3"/>
      <c r="H4" s="4"/>
      <c r="I4" s="135" t="s">
        <v>37</v>
      </c>
      <c r="J4" s="136"/>
      <c r="K4" s="136"/>
      <c r="L4" s="136"/>
      <c r="M4" s="136"/>
      <c r="N4" s="136"/>
      <c r="O4" s="136"/>
      <c r="P4" s="136"/>
      <c r="Q4" s="136"/>
      <c r="R4" s="136"/>
      <c r="S4" s="137"/>
      <c r="T4" s="135" t="s">
        <v>38</v>
      </c>
      <c r="U4" s="136"/>
      <c r="V4" s="136"/>
      <c r="W4" s="136"/>
      <c r="X4" s="136"/>
      <c r="Y4" s="136"/>
      <c r="Z4" s="136"/>
      <c r="AA4" s="136"/>
      <c r="AB4" s="136"/>
      <c r="AC4" s="136"/>
      <c r="AD4" s="137"/>
    </row>
    <row r="5" spans="1:30" ht="32.25" customHeight="1">
      <c r="A5" s="7" t="s">
        <v>39</v>
      </c>
      <c r="B5" s="174">
        <f>'報告書 '!Q17</f>
        <v>0</v>
      </c>
      <c r="C5" s="174"/>
      <c r="D5" s="174"/>
      <c r="E5" s="174"/>
      <c r="F5" s="5"/>
      <c r="G5" s="5"/>
      <c r="H5" s="6"/>
      <c r="I5" s="143" t="s">
        <v>40</v>
      </c>
      <c r="J5" s="144"/>
      <c r="K5" s="145"/>
      <c r="L5" s="146"/>
      <c r="M5" s="147"/>
      <c r="N5" s="141" t="s">
        <v>41</v>
      </c>
      <c r="O5" s="142"/>
      <c r="P5" s="90"/>
      <c r="Q5" s="139" t="s">
        <v>43</v>
      </c>
      <c r="R5" s="140"/>
      <c r="S5" s="91"/>
      <c r="T5" s="143" t="s">
        <v>40</v>
      </c>
      <c r="U5" s="144"/>
      <c r="V5" s="171">
        <f>K5</f>
        <v>0</v>
      </c>
      <c r="W5" s="172"/>
      <c r="X5" s="173"/>
      <c r="Y5" s="141" t="s">
        <v>41</v>
      </c>
      <c r="Z5" s="142"/>
      <c r="AA5" s="73">
        <f>P5</f>
        <v>0</v>
      </c>
      <c r="AB5" s="139" t="s">
        <v>43</v>
      </c>
      <c r="AC5" s="140"/>
      <c r="AD5" s="72">
        <f>S5</f>
        <v>0</v>
      </c>
    </row>
    <row r="6" spans="1:30" ht="31.5" customHeight="1" thickBot="1">
      <c r="A6" s="7" t="s">
        <v>45</v>
      </c>
      <c r="B6" s="151">
        <f>'報告書 '!I17</f>
        <v>0</v>
      </c>
      <c r="C6" s="151"/>
      <c r="D6" s="151"/>
      <c r="E6" s="151"/>
      <c r="I6" s="164" t="s">
        <v>46</v>
      </c>
      <c r="J6" s="153"/>
      <c r="K6" s="153"/>
      <c r="L6" s="163" t="s">
        <v>47</v>
      </c>
      <c r="M6" s="162"/>
      <c r="N6" s="152" t="s">
        <v>48</v>
      </c>
      <c r="O6" s="153"/>
      <c r="P6" s="165" t="s">
        <v>49</v>
      </c>
      <c r="Q6" s="165"/>
      <c r="R6" s="166" t="s">
        <v>50</v>
      </c>
      <c r="S6" s="167"/>
      <c r="T6" s="164" t="str">
        <f>I6</f>
        <v>鉄道賃</v>
      </c>
      <c r="U6" s="153"/>
      <c r="V6" s="153"/>
      <c r="W6" s="163" t="str">
        <f>L6</f>
        <v>航空賃</v>
      </c>
      <c r="X6" s="162"/>
      <c r="Y6" s="152" t="s">
        <v>48</v>
      </c>
      <c r="Z6" s="153"/>
      <c r="AA6" s="154" t="str">
        <f>P6</f>
        <v>宿泊費</v>
      </c>
      <c r="AB6" s="155"/>
      <c r="AC6" s="154" t="str">
        <f>R6</f>
        <v>宿泊手当</v>
      </c>
      <c r="AD6" s="156"/>
    </row>
    <row r="7" spans="1:30" ht="31.5">
      <c r="A7" s="8" t="s">
        <v>51</v>
      </c>
      <c r="B7" s="9" t="s">
        <v>52</v>
      </c>
      <c r="C7" s="10" t="s">
        <v>53</v>
      </c>
      <c r="D7" s="11" t="s">
        <v>54</v>
      </c>
      <c r="E7" s="12" t="s">
        <v>55</v>
      </c>
      <c r="F7" s="13" t="s">
        <v>56</v>
      </c>
      <c r="G7" s="12" t="s">
        <v>57</v>
      </c>
      <c r="H7" s="14" t="s">
        <v>58</v>
      </c>
      <c r="I7" s="15" t="s">
        <v>59</v>
      </c>
      <c r="J7" s="16" t="s">
        <v>60</v>
      </c>
      <c r="K7" s="17" t="s">
        <v>61</v>
      </c>
      <c r="L7" s="18" t="s">
        <v>59</v>
      </c>
      <c r="M7" s="16" t="s">
        <v>60</v>
      </c>
      <c r="N7" s="16" t="s">
        <v>59</v>
      </c>
      <c r="O7" s="19" t="s">
        <v>60</v>
      </c>
      <c r="P7" s="19" t="s">
        <v>62</v>
      </c>
      <c r="Q7" s="19" t="s">
        <v>87</v>
      </c>
      <c r="R7" s="19" t="s">
        <v>62</v>
      </c>
      <c r="S7" s="20" t="s">
        <v>64</v>
      </c>
      <c r="T7" s="15" t="str">
        <f>I7</f>
        <v>路程</v>
      </c>
      <c r="U7" s="16" t="str">
        <f>J7</f>
        <v>運賃</v>
      </c>
      <c r="V7" s="17" t="str">
        <f>K7</f>
        <v>急行
料金</v>
      </c>
      <c r="W7" s="18" t="str">
        <f>L7</f>
        <v>路程</v>
      </c>
      <c r="X7" s="16" t="str">
        <f>M7</f>
        <v>運賃</v>
      </c>
      <c r="Y7" s="16" t="str">
        <f>N7</f>
        <v>路程</v>
      </c>
      <c r="Z7" s="16" t="str">
        <f>O7</f>
        <v>運賃</v>
      </c>
      <c r="AA7" s="16" t="str">
        <f>P7</f>
        <v>夜数</v>
      </c>
      <c r="AB7" s="16" t="s">
        <v>65</v>
      </c>
      <c r="AC7" s="16" t="str">
        <f>R7</f>
        <v>夜数</v>
      </c>
      <c r="AD7" s="21" t="str">
        <f>S7</f>
        <v>定額</v>
      </c>
    </row>
    <row r="8" spans="1:30" ht="15.75">
      <c r="A8" s="22"/>
      <c r="B8" s="23"/>
      <c r="C8" s="24"/>
      <c r="D8" s="25"/>
      <c r="E8" s="26"/>
      <c r="F8" s="27"/>
      <c r="G8" s="26"/>
      <c r="H8" s="28"/>
      <c r="I8" s="29" t="s">
        <v>66</v>
      </c>
      <c r="J8" s="30" t="s">
        <v>67</v>
      </c>
      <c r="K8" s="31" t="s">
        <v>67</v>
      </c>
      <c r="L8" s="32" t="s">
        <v>66</v>
      </c>
      <c r="M8" s="30" t="s">
        <v>67</v>
      </c>
      <c r="N8" s="30" t="s">
        <v>66</v>
      </c>
      <c r="O8" s="33" t="s">
        <v>67</v>
      </c>
      <c r="P8" s="34" t="s">
        <v>68</v>
      </c>
      <c r="Q8" s="34" t="s">
        <v>67</v>
      </c>
      <c r="R8" s="34" t="s">
        <v>68</v>
      </c>
      <c r="S8" s="35" t="s">
        <v>67</v>
      </c>
      <c r="T8" s="29" t="s">
        <v>66</v>
      </c>
      <c r="U8" s="30" t="s">
        <v>67</v>
      </c>
      <c r="V8" s="31" t="s">
        <v>67</v>
      </c>
      <c r="W8" s="32" t="s">
        <v>66</v>
      </c>
      <c r="X8" s="30" t="s">
        <v>67</v>
      </c>
      <c r="Y8" s="30" t="s">
        <v>66</v>
      </c>
      <c r="Z8" s="33" t="s">
        <v>67</v>
      </c>
      <c r="AA8" s="34" t="s">
        <v>68</v>
      </c>
      <c r="AB8" s="34" t="s">
        <v>67</v>
      </c>
      <c r="AC8" s="34" t="s">
        <v>68</v>
      </c>
      <c r="AD8" s="35" t="s">
        <v>67</v>
      </c>
    </row>
    <row r="9" spans="1:30" ht="22.5" customHeight="1">
      <c r="A9" s="96"/>
      <c r="B9" s="97"/>
      <c r="C9" s="41" t="s">
        <v>53</v>
      </c>
      <c r="D9" s="92"/>
      <c r="E9" s="93"/>
      <c r="F9" s="93"/>
      <c r="G9" s="93"/>
      <c r="H9" s="94"/>
      <c r="I9" s="82"/>
      <c r="J9" s="83"/>
      <c r="K9" s="83"/>
      <c r="L9" s="83"/>
      <c r="M9" s="83"/>
      <c r="N9" s="84"/>
      <c r="O9" s="85"/>
      <c r="P9" s="74" t="str">
        <f>IF(H9="","",1)</f>
        <v/>
      </c>
      <c r="Q9" s="83"/>
      <c r="R9" s="74" t="str">
        <f>P9</f>
        <v/>
      </c>
      <c r="S9" s="75" t="str">
        <f>IF(R9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9" s="76">
        <f t="shared" ref="T9:AA24" si="0">I9</f>
        <v>0</v>
      </c>
      <c r="U9" s="74">
        <f t="shared" si="0"/>
        <v>0</v>
      </c>
      <c r="V9" s="74">
        <f t="shared" si="0"/>
        <v>0</v>
      </c>
      <c r="W9" s="74">
        <f t="shared" si="0"/>
        <v>0</v>
      </c>
      <c r="X9" s="74">
        <f t="shared" si="0"/>
        <v>0</v>
      </c>
      <c r="Y9" s="77">
        <f t="shared" si="0"/>
        <v>0</v>
      </c>
      <c r="Z9" s="74">
        <f t="shared" si="0"/>
        <v>0</v>
      </c>
      <c r="AA9" s="74" t="str">
        <f t="shared" si="0"/>
        <v/>
      </c>
      <c r="AB9" s="74"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74" t="str">
        <f>R9</f>
        <v/>
      </c>
      <c r="AD9" s="75"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96"/>
      <c r="B10" s="98"/>
      <c r="C10" s="47" t="s">
        <v>53</v>
      </c>
      <c r="D10" s="95"/>
      <c r="E10" s="89"/>
      <c r="F10" s="89"/>
      <c r="G10" s="89"/>
      <c r="H10" s="94"/>
      <c r="I10" s="86"/>
      <c r="J10" s="87"/>
      <c r="K10" s="87"/>
      <c r="L10" s="87"/>
      <c r="M10" s="87"/>
      <c r="N10" s="88"/>
      <c r="O10" s="87"/>
      <c r="P10" s="74" t="str">
        <f t="shared" ref="P10:P33" si="1">IF(H10="","",1)</f>
        <v/>
      </c>
      <c r="Q10" s="87"/>
      <c r="R10" s="74" t="str">
        <f t="shared" ref="R10:R33" si="2">P10</f>
        <v/>
      </c>
      <c r="S10" s="75" t="str">
        <f>IF(R10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0" s="78">
        <f t="shared" si="0"/>
        <v>0</v>
      </c>
      <c r="U10" s="79">
        <f t="shared" si="0"/>
        <v>0</v>
      </c>
      <c r="V10" s="79">
        <f t="shared" si="0"/>
        <v>0</v>
      </c>
      <c r="W10" s="74">
        <f t="shared" si="0"/>
        <v>0</v>
      </c>
      <c r="X10" s="74">
        <f t="shared" si="0"/>
        <v>0</v>
      </c>
      <c r="Y10" s="80">
        <f t="shared" si="0"/>
        <v>0</v>
      </c>
      <c r="Z10" s="79">
        <f t="shared" si="0"/>
        <v>0</v>
      </c>
      <c r="AA10" s="79" t="str">
        <f t="shared" si="0"/>
        <v/>
      </c>
      <c r="AB10" s="74"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
      </c>
      <c r="AC10" s="74" t="str">
        <f t="shared" ref="AC10:AC32" si="3">R10</f>
        <v/>
      </c>
      <c r="AD10" s="75" t="str">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1" spans="1:30" ht="22.5" customHeight="1">
      <c r="A11" s="96"/>
      <c r="B11" s="98"/>
      <c r="C11" s="47" t="s">
        <v>53</v>
      </c>
      <c r="D11" s="95"/>
      <c r="E11" s="89"/>
      <c r="F11" s="89"/>
      <c r="G11" s="89"/>
      <c r="H11" s="94"/>
      <c r="I11" s="86"/>
      <c r="J11" s="87"/>
      <c r="K11" s="87"/>
      <c r="L11" s="87"/>
      <c r="M11" s="87"/>
      <c r="N11" s="88"/>
      <c r="O11" s="87"/>
      <c r="P11" s="74" t="str">
        <f t="shared" si="1"/>
        <v/>
      </c>
      <c r="Q11" s="87"/>
      <c r="R11" s="74" t="str">
        <f t="shared" si="2"/>
        <v/>
      </c>
      <c r="S11" s="75" t="str">
        <f>IF(R11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1" s="78">
        <f t="shared" si="0"/>
        <v>0</v>
      </c>
      <c r="U11" s="79">
        <f t="shared" si="0"/>
        <v>0</v>
      </c>
      <c r="V11" s="79">
        <f t="shared" si="0"/>
        <v>0</v>
      </c>
      <c r="W11" s="74">
        <f t="shared" si="0"/>
        <v>0</v>
      </c>
      <c r="X11" s="74">
        <f t="shared" si="0"/>
        <v>0</v>
      </c>
      <c r="Y11" s="80">
        <f t="shared" si="0"/>
        <v>0</v>
      </c>
      <c r="Z11" s="79">
        <f t="shared" si="0"/>
        <v>0</v>
      </c>
      <c r="AA11" s="79" t="str">
        <f t="shared" si="0"/>
        <v/>
      </c>
      <c r="AB11" s="74"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74" t="str">
        <f t="shared" si="3"/>
        <v/>
      </c>
      <c r="AD11" s="75"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c r="A12" s="96"/>
      <c r="B12" s="98"/>
      <c r="C12" s="47" t="s">
        <v>53</v>
      </c>
      <c r="D12" s="95"/>
      <c r="E12" s="89"/>
      <c r="F12" s="89"/>
      <c r="G12" s="89"/>
      <c r="H12" s="94"/>
      <c r="I12" s="86"/>
      <c r="J12" s="87"/>
      <c r="K12" s="87"/>
      <c r="L12" s="87"/>
      <c r="M12" s="87"/>
      <c r="N12" s="88"/>
      <c r="O12" s="87"/>
      <c r="P12" s="74" t="str">
        <f t="shared" si="1"/>
        <v/>
      </c>
      <c r="Q12" s="87"/>
      <c r="R12" s="74" t="str">
        <f t="shared" si="2"/>
        <v/>
      </c>
      <c r="S12" s="75" t="str">
        <f>IF(R12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2" s="78">
        <f t="shared" si="0"/>
        <v>0</v>
      </c>
      <c r="U12" s="79">
        <f t="shared" si="0"/>
        <v>0</v>
      </c>
      <c r="V12" s="79">
        <f t="shared" si="0"/>
        <v>0</v>
      </c>
      <c r="W12" s="74">
        <f t="shared" si="0"/>
        <v>0</v>
      </c>
      <c r="X12" s="74">
        <f t="shared" si="0"/>
        <v>0</v>
      </c>
      <c r="Y12" s="80">
        <f t="shared" si="0"/>
        <v>0</v>
      </c>
      <c r="Z12" s="79">
        <f t="shared" si="0"/>
        <v>0</v>
      </c>
      <c r="AA12" s="79" t="str">
        <f t="shared" si="0"/>
        <v/>
      </c>
      <c r="AB12" s="74"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74" t="str">
        <f t="shared" si="3"/>
        <v/>
      </c>
      <c r="AD12" s="75" t="str">
        <f>IF(AC12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3" spans="1:30" ht="22.5" customHeight="1">
      <c r="A13" s="96"/>
      <c r="B13" s="98"/>
      <c r="C13" s="47" t="s">
        <v>53</v>
      </c>
      <c r="D13" s="95"/>
      <c r="E13" s="89"/>
      <c r="F13" s="89"/>
      <c r="G13" s="89"/>
      <c r="H13" s="94"/>
      <c r="I13" s="86"/>
      <c r="J13" s="87"/>
      <c r="K13" s="87"/>
      <c r="L13" s="87"/>
      <c r="M13" s="87"/>
      <c r="N13" s="88"/>
      <c r="O13" s="87"/>
      <c r="P13" s="74" t="str">
        <f t="shared" si="1"/>
        <v/>
      </c>
      <c r="Q13" s="87"/>
      <c r="R13" s="74" t="str">
        <f t="shared" si="2"/>
        <v/>
      </c>
      <c r="S13" s="75" t="str">
        <f>IF(R13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3" s="78">
        <f t="shared" si="0"/>
        <v>0</v>
      </c>
      <c r="U13" s="79">
        <f t="shared" si="0"/>
        <v>0</v>
      </c>
      <c r="V13" s="79">
        <f t="shared" si="0"/>
        <v>0</v>
      </c>
      <c r="W13" s="74">
        <f t="shared" si="0"/>
        <v>0</v>
      </c>
      <c r="X13" s="74">
        <f t="shared" si="0"/>
        <v>0</v>
      </c>
      <c r="Y13" s="80">
        <f t="shared" si="0"/>
        <v>0</v>
      </c>
      <c r="Z13" s="79">
        <f t="shared" si="0"/>
        <v>0</v>
      </c>
      <c r="AA13" s="79" t="str">
        <f t="shared" si="0"/>
        <v/>
      </c>
      <c r="AB13" s="74"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費等'!$B$3:$B$25,_xlfn.XLOOKUP(H13,'(参考)宿泊費等'!$H$2:$BB$2,'(参考)宿泊費等'!$H$3:$BB$25,""),"")),""),""),""),"")</f>
        <v/>
      </c>
      <c r="AC13" s="74" t="str">
        <f t="shared" si="3"/>
        <v/>
      </c>
      <c r="AD13" s="75" t="str">
        <f>IF(AC13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4" spans="1:30" ht="22.5" customHeight="1">
      <c r="A14" s="96"/>
      <c r="B14" s="98"/>
      <c r="C14" s="47" t="s">
        <v>53</v>
      </c>
      <c r="D14" s="95"/>
      <c r="E14" s="89"/>
      <c r="F14" s="89"/>
      <c r="G14" s="89"/>
      <c r="H14" s="94"/>
      <c r="I14" s="86"/>
      <c r="J14" s="87"/>
      <c r="K14" s="87"/>
      <c r="L14" s="87"/>
      <c r="M14" s="87"/>
      <c r="N14" s="88"/>
      <c r="O14" s="87"/>
      <c r="P14" s="74" t="str">
        <f t="shared" si="1"/>
        <v/>
      </c>
      <c r="Q14" s="87"/>
      <c r="R14" s="74" t="str">
        <f t="shared" si="2"/>
        <v/>
      </c>
      <c r="S14" s="75" t="str">
        <f>IF(R14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4" s="78">
        <f t="shared" si="0"/>
        <v>0</v>
      </c>
      <c r="U14" s="79">
        <f t="shared" si="0"/>
        <v>0</v>
      </c>
      <c r="V14" s="79">
        <f t="shared" si="0"/>
        <v>0</v>
      </c>
      <c r="W14" s="74">
        <f t="shared" si="0"/>
        <v>0</v>
      </c>
      <c r="X14" s="74">
        <f t="shared" si="0"/>
        <v>0</v>
      </c>
      <c r="Y14" s="80">
        <f t="shared" si="0"/>
        <v>0</v>
      </c>
      <c r="Z14" s="79">
        <f t="shared" si="0"/>
        <v>0</v>
      </c>
      <c r="AA14" s="79" t="str">
        <f t="shared" si="0"/>
        <v/>
      </c>
      <c r="AB14" s="74"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費等'!$B$3:$B$25,_xlfn.XLOOKUP(H14,'(参考)宿泊費等'!$H$2:$BB$2,'(参考)宿泊費等'!$H$3:$BB$25,""),"")),""),""),""),"")</f>
        <v/>
      </c>
      <c r="AC14" s="74" t="str">
        <f t="shared" si="3"/>
        <v/>
      </c>
      <c r="AD14" s="75" t="str">
        <f>IF(AC14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5" spans="1:30" ht="22.5" customHeight="1">
      <c r="A15" s="96"/>
      <c r="B15" s="98"/>
      <c r="C15" s="47" t="s">
        <v>53</v>
      </c>
      <c r="D15" s="95"/>
      <c r="E15" s="89"/>
      <c r="F15" s="89"/>
      <c r="G15" s="89"/>
      <c r="H15" s="94"/>
      <c r="I15" s="86"/>
      <c r="J15" s="87"/>
      <c r="K15" s="87"/>
      <c r="L15" s="87"/>
      <c r="M15" s="87"/>
      <c r="N15" s="88"/>
      <c r="O15" s="87"/>
      <c r="P15" s="74" t="str">
        <f t="shared" si="1"/>
        <v/>
      </c>
      <c r="Q15" s="87"/>
      <c r="R15" s="74" t="str">
        <f t="shared" si="2"/>
        <v/>
      </c>
      <c r="S15" s="75" t="str">
        <f>IF(R15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5" s="78">
        <f t="shared" si="0"/>
        <v>0</v>
      </c>
      <c r="U15" s="79">
        <f t="shared" si="0"/>
        <v>0</v>
      </c>
      <c r="V15" s="79">
        <f t="shared" si="0"/>
        <v>0</v>
      </c>
      <c r="W15" s="74">
        <f t="shared" si="0"/>
        <v>0</v>
      </c>
      <c r="X15" s="74">
        <f t="shared" si="0"/>
        <v>0</v>
      </c>
      <c r="Y15" s="80">
        <f t="shared" si="0"/>
        <v>0</v>
      </c>
      <c r="Z15" s="79">
        <f t="shared" si="0"/>
        <v>0</v>
      </c>
      <c r="AA15" s="79" t="str">
        <f t="shared" si="0"/>
        <v/>
      </c>
      <c r="AB15" s="74"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費等'!$B$3:$B$25,_xlfn.XLOOKUP(H15,'(参考)宿泊費等'!$H$2:$BB$2,'(参考)宿泊費等'!$H$3:$BB$25,""),"")),""),""),""),"")</f>
        <v/>
      </c>
      <c r="AC15" s="74" t="str">
        <f t="shared" si="3"/>
        <v/>
      </c>
      <c r="AD15" s="75" t="str">
        <f>IF(AC15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6" spans="1:30" ht="22.5" customHeight="1">
      <c r="A16" s="96"/>
      <c r="B16" s="98"/>
      <c r="C16" s="47" t="s">
        <v>53</v>
      </c>
      <c r="D16" s="95"/>
      <c r="E16" s="89"/>
      <c r="F16" s="89"/>
      <c r="G16" s="89"/>
      <c r="H16" s="94"/>
      <c r="I16" s="86"/>
      <c r="J16" s="87"/>
      <c r="K16" s="87"/>
      <c r="L16" s="87"/>
      <c r="M16" s="87"/>
      <c r="N16" s="88"/>
      <c r="O16" s="87"/>
      <c r="P16" s="74" t="str">
        <f t="shared" si="1"/>
        <v/>
      </c>
      <c r="Q16" s="87"/>
      <c r="R16" s="74" t="str">
        <f t="shared" si="2"/>
        <v/>
      </c>
      <c r="S16" s="75" t="str">
        <f>IF(R16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6" s="78">
        <f t="shared" si="0"/>
        <v>0</v>
      </c>
      <c r="U16" s="79">
        <f t="shared" si="0"/>
        <v>0</v>
      </c>
      <c r="V16" s="79">
        <f t="shared" si="0"/>
        <v>0</v>
      </c>
      <c r="W16" s="74">
        <f t="shared" si="0"/>
        <v>0</v>
      </c>
      <c r="X16" s="74">
        <f t="shared" si="0"/>
        <v>0</v>
      </c>
      <c r="Y16" s="80">
        <f t="shared" si="0"/>
        <v>0</v>
      </c>
      <c r="Z16" s="79">
        <f t="shared" si="0"/>
        <v>0</v>
      </c>
      <c r="AA16" s="79" t="str">
        <f t="shared" si="0"/>
        <v/>
      </c>
      <c r="AB16" s="74"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費等'!$B$3:$B$25,_xlfn.XLOOKUP(H16,'(参考)宿泊費等'!$H$2:$BB$2,'(参考)宿泊費等'!$H$3:$BB$25,""),"")),""),""),""),"")</f>
        <v/>
      </c>
      <c r="AC16" s="74" t="str">
        <f t="shared" si="3"/>
        <v/>
      </c>
      <c r="AD16" s="75" t="str">
        <f>IF(AC16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7" spans="1:30" ht="22.5" customHeight="1">
      <c r="A17" s="96"/>
      <c r="B17" s="98"/>
      <c r="C17" s="47" t="s">
        <v>53</v>
      </c>
      <c r="D17" s="95"/>
      <c r="E17" s="89"/>
      <c r="F17" s="89"/>
      <c r="G17" s="89"/>
      <c r="H17" s="94"/>
      <c r="I17" s="86"/>
      <c r="J17" s="87"/>
      <c r="K17" s="87"/>
      <c r="L17" s="87"/>
      <c r="M17" s="87"/>
      <c r="N17" s="88"/>
      <c r="O17" s="87"/>
      <c r="P17" s="74" t="str">
        <f t="shared" si="1"/>
        <v/>
      </c>
      <c r="Q17" s="87"/>
      <c r="R17" s="74" t="str">
        <f t="shared" si="2"/>
        <v/>
      </c>
      <c r="S17" s="75" t="str">
        <f>IF(R17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7" s="78">
        <f t="shared" si="0"/>
        <v>0</v>
      </c>
      <c r="U17" s="79">
        <f t="shared" si="0"/>
        <v>0</v>
      </c>
      <c r="V17" s="79">
        <f t="shared" si="0"/>
        <v>0</v>
      </c>
      <c r="W17" s="74">
        <f t="shared" si="0"/>
        <v>0</v>
      </c>
      <c r="X17" s="74">
        <f t="shared" si="0"/>
        <v>0</v>
      </c>
      <c r="Y17" s="80">
        <f t="shared" si="0"/>
        <v>0</v>
      </c>
      <c r="Z17" s="79">
        <f t="shared" si="0"/>
        <v>0</v>
      </c>
      <c r="AA17" s="79" t="str">
        <f t="shared" si="0"/>
        <v/>
      </c>
      <c r="AB17" s="74"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費等'!$B$3:$B$25,_xlfn.XLOOKUP(H17,'(参考)宿泊費等'!$H$2:$BB$2,'(参考)宿泊費等'!$H$3:$BB$25,""),"")),""),""),""),"")</f>
        <v/>
      </c>
      <c r="AC17" s="74" t="str">
        <f t="shared" si="3"/>
        <v/>
      </c>
      <c r="AD17" s="75" t="str">
        <f>IF(AC17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8" spans="1:30" ht="22.5" customHeight="1">
      <c r="A18" s="96"/>
      <c r="B18" s="98"/>
      <c r="C18" s="47" t="s">
        <v>53</v>
      </c>
      <c r="D18" s="95"/>
      <c r="E18" s="89"/>
      <c r="F18" s="89"/>
      <c r="G18" s="89"/>
      <c r="H18" s="94"/>
      <c r="I18" s="86"/>
      <c r="J18" s="87"/>
      <c r="K18" s="87"/>
      <c r="L18" s="87"/>
      <c r="M18" s="87"/>
      <c r="N18" s="88"/>
      <c r="O18" s="87"/>
      <c r="P18" s="74" t="str">
        <f t="shared" si="1"/>
        <v/>
      </c>
      <c r="Q18" s="87"/>
      <c r="R18" s="74" t="str">
        <f t="shared" si="2"/>
        <v/>
      </c>
      <c r="S18" s="75" t="str">
        <f>IF(R18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8" s="78">
        <f t="shared" si="0"/>
        <v>0</v>
      </c>
      <c r="U18" s="79">
        <f t="shared" si="0"/>
        <v>0</v>
      </c>
      <c r="V18" s="79">
        <f t="shared" si="0"/>
        <v>0</v>
      </c>
      <c r="W18" s="74">
        <f t="shared" si="0"/>
        <v>0</v>
      </c>
      <c r="X18" s="74">
        <f t="shared" si="0"/>
        <v>0</v>
      </c>
      <c r="Y18" s="80">
        <f t="shared" si="0"/>
        <v>0</v>
      </c>
      <c r="Z18" s="79">
        <f t="shared" si="0"/>
        <v>0</v>
      </c>
      <c r="AA18" s="79" t="str">
        <f t="shared" si="0"/>
        <v/>
      </c>
      <c r="AB18" s="74"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費等'!$B$3:$B$25,_xlfn.XLOOKUP(H18,'(参考)宿泊費等'!$H$2:$BB$2,'(参考)宿泊費等'!$H$3:$BB$25,""),"")),""),""),""),"")</f>
        <v/>
      </c>
      <c r="AC18" s="74" t="str">
        <f t="shared" si="3"/>
        <v/>
      </c>
      <c r="AD18" s="75" t="str">
        <f>IF(AC18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9" spans="1:30" ht="22.5" customHeight="1">
      <c r="A19" s="96"/>
      <c r="B19" s="98"/>
      <c r="C19" s="47" t="s">
        <v>53</v>
      </c>
      <c r="D19" s="95"/>
      <c r="E19" s="89"/>
      <c r="F19" s="89"/>
      <c r="G19" s="89"/>
      <c r="H19" s="94"/>
      <c r="I19" s="86"/>
      <c r="J19" s="87"/>
      <c r="K19" s="87"/>
      <c r="L19" s="87"/>
      <c r="M19" s="87"/>
      <c r="N19" s="88"/>
      <c r="O19" s="87"/>
      <c r="P19" s="74" t="str">
        <f t="shared" si="1"/>
        <v/>
      </c>
      <c r="Q19" s="87"/>
      <c r="R19" s="74" t="str">
        <f t="shared" si="2"/>
        <v/>
      </c>
      <c r="S19" s="75" t="str">
        <f>IF(R19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9" s="78">
        <f t="shared" si="0"/>
        <v>0</v>
      </c>
      <c r="U19" s="79">
        <f t="shared" si="0"/>
        <v>0</v>
      </c>
      <c r="V19" s="79">
        <f t="shared" si="0"/>
        <v>0</v>
      </c>
      <c r="W19" s="74">
        <f t="shared" si="0"/>
        <v>0</v>
      </c>
      <c r="X19" s="74">
        <f t="shared" si="0"/>
        <v>0</v>
      </c>
      <c r="Y19" s="80">
        <f t="shared" si="0"/>
        <v>0</v>
      </c>
      <c r="Z19" s="79">
        <f t="shared" si="0"/>
        <v>0</v>
      </c>
      <c r="AA19" s="79" t="str">
        <f t="shared" si="0"/>
        <v/>
      </c>
      <c r="AB19" s="74"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費等'!$B$3:$B$25,_xlfn.XLOOKUP(H19,'(参考)宿泊費等'!$H$2:$BB$2,'(参考)宿泊費等'!$H$3:$BB$25,""),"")),""),""),""),"")</f>
        <v/>
      </c>
      <c r="AC19" s="74" t="str">
        <f t="shared" si="3"/>
        <v/>
      </c>
      <c r="AD19" s="75" t="str">
        <f>IF(AC19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0" spans="1:30" ht="22.5" customHeight="1">
      <c r="A20" s="96"/>
      <c r="B20" s="98"/>
      <c r="C20" s="47" t="s">
        <v>53</v>
      </c>
      <c r="D20" s="95"/>
      <c r="E20" s="89"/>
      <c r="F20" s="89"/>
      <c r="G20" s="89"/>
      <c r="H20" s="94"/>
      <c r="I20" s="86"/>
      <c r="J20" s="87"/>
      <c r="K20" s="87"/>
      <c r="L20" s="87"/>
      <c r="M20" s="87"/>
      <c r="N20" s="88"/>
      <c r="O20" s="87"/>
      <c r="P20" s="74" t="str">
        <f t="shared" si="1"/>
        <v/>
      </c>
      <c r="Q20" s="87"/>
      <c r="R20" s="74" t="str">
        <f t="shared" si="2"/>
        <v/>
      </c>
      <c r="S20" s="75" t="str">
        <f>IF(R20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0" s="78">
        <f t="shared" si="0"/>
        <v>0</v>
      </c>
      <c r="U20" s="79">
        <f t="shared" si="0"/>
        <v>0</v>
      </c>
      <c r="V20" s="79">
        <f t="shared" si="0"/>
        <v>0</v>
      </c>
      <c r="W20" s="74">
        <f t="shared" si="0"/>
        <v>0</v>
      </c>
      <c r="X20" s="74">
        <f t="shared" si="0"/>
        <v>0</v>
      </c>
      <c r="Y20" s="80">
        <f t="shared" si="0"/>
        <v>0</v>
      </c>
      <c r="Z20" s="79">
        <f t="shared" si="0"/>
        <v>0</v>
      </c>
      <c r="AA20" s="79" t="str">
        <f t="shared" si="0"/>
        <v/>
      </c>
      <c r="AB20" s="74"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費等'!$B$3:$B$25,_xlfn.XLOOKUP(H20,'(参考)宿泊費等'!$H$2:$BB$2,'(参考)宿泊費等'!$H$3:$BB$25,""),"")),""),""),""),"")</f>
        <v/>
      </c>
      <c r="AC20" s="74" t="str">
        <f t="shared" si="3"/>
        <v/>
      </c>
      <c r="AD20" s="75" t="str">
        <f>IF(AC20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1" spans="1:30" ht="22.5" customHeight="1">
      <c r="A21" s="96"/>
      <c r="B21" s="98"/>
      <c r="C21" s="47" t="s">
        <v>53</v>
      </c>
      <c r="D21" s="95"/>
      <c r="E21" s="89"/>
      <c r="F21" s="89"/>
      <c r="G21" s="89"/>
      <c r="H21" s="94"/>
      <c r="I21" s="86"/>
      <c r="J21" s="87"/>
      <c r="K21" s="87"/>
      <c r="L21" s="87"/>
      <c r="M21" s="87"/>
      <c r="N21" s="88"/>
      <c r="O21" s="87"/>
      <c r="P21" s="74" t="str">
        <f t="shared" si="1"/>
        <v/>
      </c>
      <c r="Q21" s="87"/>
      <c r="R21" s="74" t="str">
        <f t="shared" si="2"/>
        <v/>
      </c>
      <c r="S21" s="75" t="str">
        <f>IF(R21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1" s="78">
        <f t="shared" si="0"/>
        <v>0</v>
      </c>
      <c r="U21" s="79">
        <f t="shared" si="0"/>
        <v>0</v>
      </c>
      <c r="V21" s="79">
        <f t="shared" si="0"/>
        <v>0</v>
      </c>
      <c r="W21" s="74">
        <f t="shared" si="0"/>
        <v>0</v>
      </c>
      <c r="X21" s="74">
        <f t="shared" si="0"/>
        <v>0</v>
      </c>
      <c r="Y21" s="80">
        <f t="shared" si="0"/>
        <v>0</v>
      </c>
      <c r="Z21" s="79">
        <f t="shared" si="0"/>
        <v>0</v>
      </c>
      <c r="AA21" s="79" t="str">
        <f t="shared" si="0"/>
        <v/>
      </c>
      <c r="AB21" s="74"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費等'!$B$3:$B$25,_xlfn.XLOOKUP(H21,'(参考)宿泊費等'!$H$2:$BB$2,'(参考)宿泊費等'!$H$3:$BB$25,""),"")),""),""),""),"")</f>
        <v/>
      </c>
      <c r="AC21" s="74" t="str">
        <f t="shared" si="3"/>
        <v/>
      </c>
      <c r="AD21" s="75" t="str">
        <f>IF(AC21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2" spans="1:30" ht="22.5" customHeight="1">
      <c r="A22" s="96"/>
      <c r="B22" s="98"/>
      <c r="C22" s="47" t="s">
        <v>53</v>
      </c>
      <c r="D22" s="95"/>
      <c r="E22" s="89"/>
      <c r="F22" s="89"/>
      <c r="G22" s="89"/>
      <c r="H22" s="94"/>
      <c r="I22" s="86"/>
      <c r="J22" s="87"/>
      <c r="K22" s="87"/>
      <c r="L22" s="87"/>
      <c r="M22" s="87"/>
      <c r="N22" s="88"/>
      <c r="O22" s="87"/>
      <c r="P22" s="74" t="str">
        <f t="shared" si="1"/>
        <v/>
      </c>
      <c r="Q22" s="87"/>
      <c r="R22" s="74" t="str">
        <f t="shared" si="2"/>
        <v/>
      </c>
      <c r="S22" s="75" t="str">
        <f>IF(R22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2" s="78">
        <f t="shared" si="0"/>
        <v>0</v>
      </c>
      <c r="U22" s="79">
        <f t="shared" si="0"/>
        <v>0</v>
      </c>
      <c r="V22" s="79">
        <f t="shared" si="0"/>
        <v>0</v>
      </c>
      <c r="W22" s="74">
        <f t="shared" si="0"/>
        <v>0</v>
      </c>
      <c r="X22" s="74">
        <f t="shared" si="0"/>
        <v>0</v>
      </c>
      <c r="Y22" s="80">
        <f t="shared" si="0"/>
        <v>0</v>
      </c>
      <c r="Z22" s="79">
        <f t="shared" si="0"/>
        <v>0</v>
      </c>
      <c r="AA22" s="79" t="str">
        <f t="shared" si="0"/>
        <v/>
      </c>
      <c r="AB22" s="74"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費等'!$B$3:$B$25,_xlfn.XLOOKUP(H22,'(参考)宿泊費等'!$H$2:$BB$2,'(参考)宿泊費等'!$H$3:$BB$25,""),"")),""),""),""),"")</f>
        <v/>
      </c>
      <c r="AC22" s="74" t="str">
        <f t="shared" si="3"/>
        <v/>
      </c>
      <c r="AD22" s="75" t="str">
        <f>IF(AC22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3" spans="1:30" ht="22.5" customHeight="1">
      <c r="A23" s="96"/>
      <c r="B23" s="98"/>
      <c r="C23" s="47" t="s">
        <v>53</v>
      </c>
      <c r="D23" s="95"/>
      <c r="E23" s="89"/>
      <c r="F23" s="89"/>
      <c r="G23" s="89"/>
      <c r="H23" s="94"/>
      <c r="I23" s="86"/>
      <c r="J23" s="87"/>
      <c r="K23" s="87"/>
      <c r="L23" s="87"/>
      <c r="M23" s="87"/>
      <c r="N23" s="88"/>
      <c r="O23" s="87"/>
      <c r="P23" s="74" t="str">
        <f t="shared" si="1"/>
        <v/>
      </c>
      <c r="Q23" s="87"/>
      <c r="R23" s="74" t="str">
        <f t="shared" si="2"/>
        <v/>
      </c>
      <c r="S23" s="75" t="str">
        <f>IF(R23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3" s="78">
        <f t="shared" si="0"/>
        <v>0</v>
      </c>
      <c r="U23" s="79">
        <f t="shared" si="0"/>
        <v>0</v>
      </c>
      <c r="V23" s="79">
        <f t="shared" si="0"/>
        <v>0</v>
      </c>
      <c r="W23" s="74">
        <f t="shared" si="0"/>
        <v>0</v>
      </c>
      <c r="X23" s="74">
        <f t="shared" si="0"/>
        <v>0</v>
      </c>
      <c r="Y23" s="80">
        <f t="shared" si="0"/>
        <v>0</v>
      </c>
      <c r="Z23" s="79">
        <f t="shared" si="0"/>
        <v>0</v>
      </c>
      <c r="AA23" s="79" t="str">
        <f t="shared" si="0"/>
        <v/>
      </c>
      <c r="AB23" s="74"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費等'!$B$3:$B$25,_xlfn.XLOOKUP(H23,'(参考)宿泊費等'!$H$2:$BB$2,'(参考)宿泊費等'!$H$3:$BB$25,""),"")),""),""),""),"")</f>
        <v/>
      </c>
      <c r="AC23" s="74" t="str">
        <f t="shared" si="3"/>
        <v/>
      </c>
      <c r="AD23" s="75" t="str">
        <f>IF(AC23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4" spans="1:30" ht="22.5" customHeight="1">
      <c r="A24" s="96"/>
      <c r="B24" s="98"/>
      <c r="C24" s="47" t="s">
        <v>53</v>
      </c>
      <c r="D24" s="95"/>
      <c r="E24" s="89"/>
      <c r="F24" s="89"/>
      <c r="G24" s="89"/>
      <c r="H24" s="94"/>
      <c r="I24" s="86"/>
      <c r="J24" s="87"/>
      <c r="K24" s="87"/>
      <c r="L24" s="87"/>
      <c r="M24" s="87"/>
      <c r="N24" s="88"/>
      <c r="O24" s="87"/>
      <c r="P24" s="74" t="str">
        <f t="shared" si="1"/>
        <v/>
      </c>
      <c r="Q24" s="87"/>
      <c r="R24" s="74" t="str">
        <f t="shared" si="2"/>
        <v/>
      </c>
      <c r="S24" s="75" t="str">
        <f>IF(R24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4" s="78">
        <f t="shared" si="0"/>
        <v>0</v>
      </c>
      <c r="U24" s="79">
        <f t="shared" si="0"/>
        <v>0</v>
      </c>
      <c r="V24" s="79">
        <f t="shared" si="0"/>
        <v>0</v>
      </c>
      <c r="W24" s="74">
        <f t="shared" si="0"/>
        <v>0</v>
      </c>
      <c r="X24" s="74">
        <f t="shared" si="0"/>
        <v>0</v>
      </c>
      <c r="Y24" s="80">
        <f t="shared" si="0"/>
        <v>0</v>
      </c>
      <c r="Z24" s="79">
        <f t="shared" si="0"/>
        <v>0</v>
      </c>
      <c r="AA24" s="79" t="str">
        <f t="shared" si="0"/>
        <v/>
      </c>
      <c r="AB24" s="74" t="str">
        <f>IF(K5="",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費等'!$B$3:$B$25,_xlfn.XLOOKUP(H24,'(参考)宿泊費等'!$H$2:$BB$2,'(参考)宿泊費等'!$H$3:$BB$25,""),"")),""),""),""),"")</f>
        <v/>
      </c>
      <c r="AC24" s="74" t="str">
        <f t="shared" si="3"/>
        <v/>
      </c>
      <c r="AD24" s="75" t="str">
        <f>IF(AC24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5" spans="1:30" ht="22.5" customHeight="1">
      <c r="A25" s="96"/>
      <c r="B25" s="98"/>
      <c r="C25" s="47" t="s">
        <v>53</v>
      </c>
      <c r="D25" s="95"/>
      <c r="E25" s="89"/>
      <c r="F25" s="89"/>
      <c r="G25" s="89"/>
      <c r="H25" s="94"/>
      <c r="I25" s="86"/>
      <c r="J25" s="87"/>
      <c r="K25" s="87"/>
      <c r="L25" s="87"/>
      <c r="M25" s="87"/>
      <c r="N25" s="88"/>
      <c r="O25" s="87"/>
      <c r="P25" s="74" t="str">
        <f t="shared" si="1"/>
        <v/>
      </c>
      <c r="Q25" s="87"/>
      <c r="R25" s="74" t="str">
        <f t="shared" si="2"/>
        <v/>
      </c>
      <c r="S25" s="75" t="str">
        <f>IF(R25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5" s="78">
        <f t="shared" ref="T25:AA33" si="4">I25</f>
        <v>0</v>
      </c>
      <c r="U25" s="79">
        <f t="shared" si="4"/>
        <v>0</v>
      </c>
      <c r="V25" s="79">
        <f t="shared" si="4"/>
        <v>0</v>
      </c>
      <c r="W25" s="74">
        <f t="shared" si="4"/>
        <v>0</v>
      </c>
      <c r="X25" s="74">
        <f t="shared" si="4"/>
        <v>0</v>
      </c>
      <c r="Y25" s="80">
        <f t="shared" si="4"/>
        <v>0</v>
      </c>
      <c r="Z25" s="79">
        <f t="shared" si="4"/>
        <v>0</v>
      </c>
      <c r="AA25" s="79" t="str">
        <f t="shared" si="4"/>
        <v/>
      </c>
      <c r="AB25" s="74" t="str">
        <f>IF(K5="",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費等'!$B$3:$B$25,_xlfn.XLOOKUP(H25,'(参考)宿泊費等'!$H$2:$BB$2,'(参考)宿泊費等'!$H$3:$BB$25,""),"")),""),""),""),"")</f>
        <v/>
      </c>
      <c r="AC25" s="74" t="str">
        <f t="shared" si="3"/>
        <v/>
      </c>
      <c r="AD25" s="75" t="str">
        <f>IF(AC25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6" spans="1:30" ht="22.5" customHeight="1">
      <c r="A26" s="96"/>
      <c r="B26" s="98"/>
      <c r="C26" s="47" t="s">
        <v>53</v>
      </c>
      <c r="D26" s="95"/>
      <c r="E26" s="89"/>
      <c r="F26" s="89"/>
      <c r="G26" s="89"/>
      <c r="H26" s="94"/>
      <c r="I26" s="86"/>
      <c r="J26" s="87"/>
      <c r="K26" s="87"/>
      <c r="L26" s="87"/>
      <c r="M26" s="87"/>
      <c r="N26" s="88"/>
      <c r="O26" s="87"/>
      <c r="P26" s="74" t="str">
        <f t="shared" si="1"/>
        <v/>
      </c>
      <c r="Q26" s="87"/>
      <c r="R26" s="74" t="str">
        <f t="shared" si="2"/>
        <v/>
      </c>
      <c r="S26" s="75" t="str">
        <f>IF(R26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6" s="78">
        <f t="shared" si="4"/>
        <v>0</v>
      </c>
      <c r="U26" s="79">
        <f t="shared" si="4"/>
        <v>0</v>
      </c>
      <c r="V26" s="79">
        <f t="shared" si="4"/>
        <v>0</v>
      </c>
      <c r="W26" s="74">
        <f t="shared" si="4"/>
        <v>0</v>
      </c>
      <c r="X26" s="74">
        <f t="shared" si="4"/>
        <v>0</v>
      </c>
      <c r="Y26" s="80">
        <f t="shared" si="4"/>
        <v>0</v>
      </c>
      <c r="Z26" s="79">
        <f t="shared" si="4"/>
        <v>0</v>
      </c>
      <c r="AA26" s="79" t="str">
        <f t="shared" si="4"/>
        <v/>
      </c>
      <c r="AB26" s="74" t="str">
        <f>IF(K5="",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費等'!$B$3:$B$25,_xlfn.XLOOKUP(H26,'(参考)宿泊費等'!$H$2:$BB$2,'(参考)宿泊費等'!$H$3:$BB$25,""),"")),""),""),""),"")</f>
        <v/>
      </c>
      <c r="AC26" s="74" t="str">
        <f t="shared" si="3"/>
        <v/>
      </c>
      <c r="AD26" s="75" t="str">
        <f>IF(AC26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7" spans="1:30" ht="22.5" customHeight="1">
      <c r="A27" s="96"/>
      <c r="B27" s="98"/>
      <c r="C27" s="47" t="s">
        <v>53</v>
      </c>
      <c r="D27" s="95"/>
      <c r="E27" s="89"/>
      <c r="F27" s="89"/>
      <c r="G27" s="89"/>
      <c r="H27" s="94"/>
      <c r="I27" s="86"/>
      <c r="J27" s="87"/>
      <c r="K27" s="87"/>
      <c r="L27" s="87"/>
      <c r="M27" s="87"/>
      <c r="N27" s="88"/>
      <c r="O27" s="87"/>
      <c r="P27" s="74" t="str">
        <f t="shared" si="1"/>
        <v/>
      </c>
      <c r="Q27" s="87"/>
      <c r="R27" s="74" t="str">
        <f t="shared" si="2"/>
        <v/>
      </c>
      <c r="S27" s="75" t="str">
        <f>IF(R27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7" s="78">
        <f t="shared" si="4"/>
        <v>0</v>
      </c>
      <c r="U27" s="79">
        <f t="shared" si="4"/>
        <v>0</v>
      </c>
      <c r="V27" s="79">
        <f t="shared" si="4"/>
        <v>0</v>
      </c>
      <c r="W27" s="74">
        <f t="shared" si="4"/>
        <v>0</v>
      </c>
      <c r="X27" s="74">
        <f t="shared" si="4"/>
        <v>0</v>
      </c>
      <c r="Y27" s="80">
        <f t="shared" si="4"/>
        <v>0</v>
      </c>
      <c r="Z27" s="79">
        <f t="shared" si="4"/>
        <v>0</v>
      </c>
      <c r="AA27" s="79" t="str">
        <f t="shared" si="4"/>
        <v/>
      </c>
      <c r="AB27" s="74" t="str">
        <f>IF(K5="",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費等'!$B$3:$B$25,_xlfn.XLOOKUP(H27,'(参考)宿泊費等'!$H$2:$BB$2,'(参考)宿泊費等'!$H$3:$BB$25,""),"")),""),""),""),"")</f>
        <v/>
      </c>
      <c r="AC27" s="74" t="str">
        <f t="shared" si="3"/>
        <v/>
      </c>
      <c r="AD27" s="75" t="str">
        <f>IF(AC27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8" spans="1:30" ht="22.5" customHeight="1">
      <c r="A28" s="96"/>
      <c r="B28" s="98"/>
      <c r="C28" s="47" t="s">
        <v>53</v>
      </c>
      <c r="D28" s="95"/>
      <c r="E28" s="89"/>
      <c r="F28" s="89"/>
      <c r="G28" s="89"/>
      <c r="H28" s="94"/>
      <c r="I28" s="86"/>
      <c r="J28" s="87"/>
      <c r="K28" s="87"/>
      <c r="L28" s="87"/>
      <c r="M28" s="87"/>
      <c r="N28" s="88"/>
      <c r="O28" s="87"/>
      <c r="P28" s="74" t="str">
        <f t="shared" si="1"/>
        <v/>
      </c>
      <c r="Q28" s="87"/>
      <c r="R28" s="74" t="str">
        <f t="shared" si="2"/>
        <v/>
      </c>
      <c r="S28" s="75" t="str">
        <f>IF(R28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8" s="78">
        <f t="shared" si="4"/>
        <v>0</v>
      </c>
      <c r="U28" s="79">
        <f t="shared" si="4"/>
        <v>0</v>
      </c>
      <c r="V28" s="79">
        <f t="shared" si="4"/>
        <v>0</v>
      </c>
      <c r="W28" s="74">
        <f t="shared" si="4"/>
        <v>0</v>
      </c>
      <c r="X28" s="74">
        <f t="shared" si="4"/>
        <v>0</v>
      </c>
      <c r="Y28" s="80">
        <f t="shared" si="4"/>
        <v>0</v>
      </c>
      <c r="Z28" s="79">
        <f t="shared" si="4"/>
        <v>0</v>
      </c>
      <c r="AA28" s="79" t="str">
        <f t="shared" si="4"/>
        <v/>
      </c>
      <c r="AB28" s="74" t="str">
        <f>IF(K5="",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費等'!$B$3:$B$25,_xlfn.XLOOKUP(H28,'(参考)宿泊費等'!$H$2:$BB$2,'(参考)宿泊費等'!$H$3:$BB$25,""),"")),""),""),""),"")</f>
        <v/>
      </c>
      <c r="AC28" s="74" t="str">
        <f t="shared" si="3"/>
        <v/>
      </c>
      <c r="AD28" s="75" t="str">
        <f>IF(AC28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9" spans="1:30" ht="22.5" customHeight="1">
      <c r="A29" s="96"/>
      <c r="B29" s="98"/>
      <c r="C29" s="47" t="s">
        <v>53</v>
      </c>
      <c r="D29" s="95"/>
      <c r="E29" s="89"/>
      <c r="F29" s="89"/>
      <c r="G29" s="89"/>
      <c r="H29" s="94"/>
      <c r="I29" s="86"/>
      <c r="J29" s="87"/>
      <c r="K29" s="87"/>
      <c r="L29" s="87"/>
      <c r="M29" s="87"/>
      <c r="N29" s="88"/>
      <c r="O29" s="87"/>
      <c r="P29" s="74" t="str">
        <f t="shared" si="1"/>
        <v/>
      </c>
      <c r="Q29" s="87"/>
      <c r="R29" s="74" t="str">
        <f t="shared" si="2"/>
        <v/>
      </c>
      <c r="S29" s="75" t="str">
        <f>IF(R29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9" s="78">
        <f t="shared" si="4"/>
        <v>0</v>
      </c>
      <c r="U29" s="79">
        <f t="shared" si="4"/>
        <v>0</v>
      </c>
      <c r="V29" s="79">
        <f t="shared" si="4"/>
        <v>0</v>
      </c>
      <c r="W29" s="74">
        <f t="shared" si="4"/>
        <v>0</v>
      </c>
      <c r="X29" s="74">
        <f t="shared" si="4"/>
        <v>0</v>
      </c>
      <c r="Y29" s="80">
        <f t="shared" si="4"/>
        <v>0</v>
      </c>
      <c r="Z29" s="79">
        <f t="shared" si="4"/>
        <v>0</v>
      </c>
      <c r="AA29" s="79" t="str">
        <f t="shared" si="4"/>
        <v/>
      </c>
      <c r="AB29" s="74" t="str">
        <f>IF(K5="",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費等'!$B$3:$B$25,_xlfn.XLOOKUP(H29,'(参考)宿泊費等'!$H$2:$BB$2,'(参考)宿泊費等'!$H$3:$BB$25,""),"")),""),""),""),"")</f>
        <v/>
      </c>
      <c r="AC29" s="74" t="str">
        <f t="shared" si="3"/>
        <v/>
      </c>
      <c r="AD29" s="75" t="str">
        <f>IF(AC29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0" spans="1:30" ht="22.5" customHeight="1">
      <c r="A30" s="96"/>
      <c r="B30" s="98"/>
      <c r="C30" s="47" t="s">
        <v>53</v>
      </c>
      <c r="D30" s="95"/>
      <c r="E30" s="89"/>
      <c r="F30" s="89"/>
      <c r="G30" s="89"/>
      <c r="H30" s="94"/>
      <c r="I30" s="86"/>
      <c r="J30" s="87"/>
      <c r="K30" s="87"/>
      <c r="L30" s="87"/>
      <c r="M30" s="87"/>
      <c r="N30" s="88"/>
      <c r="O30" s="87"/>
      <c r="P30" s="74" t="str">
        <f t="shared" si="1"/>
        <v/>
      </c>
      <c r="Q30" s="87"/>
      <c r="R30" s="74" t="str">
        <f t="shared" si="2"/>
        <v/>
      </c>
      <c r="S30" s="75" t="str">
        <f>IF(R30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0" s="78">
        <f t="shared" si="4"/>
        <v>0</v>
      </c>
      <c r="U30" s="79">
        <f t="shared" si="4"/>
        <v>0</v>
      </c>
      <c r="V30" s="79">
        <f t="shared" si="4"/>
        <v>0</v>
      </c>
      <c r="W30" s="74">
        <f t="shared" si="4"/>
        <v>0</v>
      </c>
      <c r="X30" s="74">
        <f t="shared" si="4"/>
        <v>0</v>
      </c>
      <c r="Y30" s="80">
        <f t="shared" si="4"/>
        <v>0</v>
      </c>
      <c r="Z30" s="79">
        <f t="shared" si="4"/>
        <v>0</v>
      </c>
      <c r="AA30" s="79" t="str">
        <f t="shared" si="4"/>
        <v/>
      </c>
      <c r="AB30" s="74" t="str">
        <f>IF(K5="",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費等'!$B$3:$B$25,_xlfn.XLOOKUP(H30,'(参考)宿泊費等'!$H$2:$BB$2,'(参考)宿泊費等'!$H$3:$BB$25,""),"")),""),""),""),"")</f>
        <v/>
      </c>
      <c r="AC30" s="74" t="str">
        <f t="shared" si="3"/>
        <v/>
      </c>
      <c r="AD30" s="75" t="str">
        <f>IF(AC30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1" spans="1:30" ht="22.5" customHeight="1">
      <c r="A31" s="96"/>
      <c r="B31" s="98"/>
      <c r="C31" s="47" t="s">
        <v>53</v>
      </c>
      <c r="D31" s="95"/>
      <c r="E31" s="89"/>
      <c r="F31" s="89"/>
      <c r="G31" s="89"/>
      <c r="H31" s="94"/>
      <c r="I31" s="86"/>
      <c r="J31" s="87"/>
      <c r="K31" s="87"/>
      <c r="L31" s="87"/>
      <c r="M31" s="87"/>
      <c r="N31" s="88"/>
      <c r="O31" s="87"/>
      <c r="P31" s="74" t="str">
        <f t="shared" si="1"/>
        <v/>
      </c>
      <c r="Q31" s="87"/>
      <c r="R31" s="74" t="str">
        <f t="shared" si="2"/>
        <v/>
      </c>
      <c r="S31" s="75" t="str">
        <f>IF(R31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1" s="78">
        <f t="shared" si="4"/>
        <v>0</v>
      </c>
      <c r="U31" s="79">
        <f t="shared" si="4"/>
        <v>0</v>
      </c>
      <c r="V31" s="79">
        <f t="shared" si="4"/>
        <v>0</v>
      </c>
      <c r="W31" s="74">
        <f t="shared" si="4"/>
        <v>0</v>
      </c>
      <c r="X31" s="74">
        <f t="shared" si="4"/>
        <v>0</v>
      </c>
      <c r="Y31" s="80">
        <f>N31</f>
        <v>0</v>
      </c>
      <c r="Z31" s="79">
        <f t="shared" si="4"/>
        <v>0</v>
      </c>
      <c r="AA31" s="79" t="str">
        <f>P31</f>
        <v/>
      </c>
      <c r="AB31" s="74" t="str">
        <f>IF(K5="",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費等'!$B$3:$B$25,_xlfn.XLOOKUP(H31,'(参考)宿泊費等'!$H$2:$BB$2,'(参考)宿泊費等'!$H$3:$BB$25,""),"")),""),""),""),"")</f>
        <v/>
      </c>
      <c r="AC31" s="74" t="str">
        <f t="shared" si="3"/>
        <v/>
      </c>
      <c r="AD31" s="75" t="str">
        <f>IF(AC31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2" spans="1:30" ht="22.5" customHeight="1">
      <c r="A32" s="96"/>
      <c r="B32" s="98"/>
      <c r="C32" s="47" t="s">
        <v>53</v>
      </c>
      <c r="D32" s="95"/>
      <c r="E32" s="89"/>
      <c r="F32" s="89"/>
      <c r="G32" s="89"/>
      <c r="H32" s="94"/>
      <c r="I32" s="86"/>
      <c r="J32" s="87"/>
      <c r="K32" s="87"/>
      <c r="L32" s="87"/>
      <c r="M32" s="87"/>
      <c r="N32" s="88"/>
      <c r="O32" s="87"/>
      <c r="P32" s="74" t="str">
        <f t="shared" si="1"/>
        <v/>
      </c>
      <c r="Q32" s="87"/>
      <c r="R32" s="74" t="str">
        <f t="shared" si="2"/>
        <v/>
      </c>
      <c r="S32" s="75" t="str">
        <f>IF(R32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2" s="78">
        <f t="shared" si="4"/>
        <v>0</v>
      </c>
      <c r="U32" s="79">
        <f t="shared" si="4"/>
        <v>0</v>
      </c>
      <c r="V32" s="79">
        <f t="shared" si="4"/>
        <v>0</v>
      </c>
      <c r="W32" s="74">
        <f t="shared" si="4"/>
        <v>0</v>
      </c>
      <c r="X32" s="74">
        <f t="shared" si="4"/>
        <v>0</v>
      </c>
      <c r="Y32" s="80">
        <f>N32</f>
        <v>0</v>
      </c>
      <c r="Z32" s="79">
        <f t="shared" si="4"/>
        <v>0</v>
      </c>
      <c r="AA32" s="79" t="str">
        <f>P32</f>
        <v/>
      </c>
      <c r="AB32" s="74" t="str">
        <f>IF(K5="",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費等'!$B$3:$B$25,_xlfn.XLOOKUP(H32,'(参考)宿泊費等'!$H$2:$BB$2,'(参考)宿泊費等'!$H$3:$BB$25,""),"")),""),""),""),"")</f>
        <v/>
      </c>
      <c r="AC32" s="74" t="str">
        <f t="shared" si="3"/>
        <v/>
      </c>
      <c r="AD32" s="75" t="str">
        <f>IF(AC32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3" spans="1:30" ht="22.5" customHeight="1" thickBot="1">
      <c r="A33" s="96"/>
      <c r="B33" s="98"/>
      <c r="C33" s="47" t="s">
        <v>53</v>
      </c>
      <c r="D33" s="95"/>
      <c r="E33" s="89"/>
      <c r="F33" s="89"/>
      <c r="G33" s="89"/>
      <c r="H33" s="94"/>
      <c r="I33" s="86"/>
      <c r="J33" s="87"/>
      <c r="K33" s="87"/>
      <c r="L33" s="87"/>
      <c r="M33" s="87"/>
      <c r="N33" s="88"/>
      <c r="O33" s="87"/>
      <c r="P33" s="74" t="str">
        <f t="shared" si="1"/>
        <v/>
      </c>
      <c r="Q33" s="87"/>
      <c r="R33" s="74" t="str">
        <f t="shared" si="2"/>
        <v/>
      </c>
      <c r="S33" s="75" t="str">
        <f>IF(R33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3" s="78">
        <f t="shared" si="4"/>
        <v>0</v>
      </c>
      <c r="U33" s="79">
        <f t="shared" si="4"/>
        <v>0</v>
      </c>
      <c r="V33" s="79">
        <f t="shared" si="4"/>
        <v>0</v>
      </c>
      <c r="W33" s="74">
        <f t="shared" si="4"/>
        <v>0</v>
      </c>
      <c r="X33" s="74">
        <f t="shared" si="4"/>
        <v>0</v>
      </c>
      <c r="Y33" s="80">
        <f>N33</f>
        <v>0</v>
      </c>
      <c r="Z33" s="79">
        <f>O33</f>
        <v>0</v>
      </c>
      <c r="AA33" s="79" t="str">
        <f>P33</f>
        <v/>
      </c>
      <c r="AB33" s="74" t="str">
        <f>IF(K5="",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費等'!$B$3:$B$25,_xlfn.XLOOKUP(H33,'(参考)宿泊費等'!$H$2:$BB$2,'(参考)宿泊費等'!$H$3:$BB$25,""),"")),""),""),""),"")</f>
        <v/>
      </c>
      <c r="AC33" s="74" t="str">
        <f>R33</f>
        <v/>
      </c>
      <c r="AD33" s="75" t="str">
        <f>IF(AC33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4" spans="1:30" ht="37.5" customHeight="1" thickBot="1">
      <c r="A34" s="157" t="s">
        <v>75</v>
      </c>
      <c r="B34" s="158"/>
      <c r="C34" s="158"/>
      <c r="D34" s="158"/>
      <c r="E34" s="158"/>
      <c r="F34" s="158"/>
      <c r="G34" s="158"/>
      <c r="H34" s="158"/>
      <c r="I34" s="64">
        <f t="shared" ref="I34:AD34" si="5">SUM(I9:I33)</f>
        <v>0</v>
      </c>
      <c r="J34" s="65">
        <f t="shared" si="5"/>
        <v>0</v>
      </c>
      <c r="K34" s="66">
        <f t="shared" si="5"/>
        <v>0</v>
      </c>
      <c r="L34" s="67">
        <f t="shared" si="5"/>
        <v>0</v>
      </c>
      <c r="M34" s="65">
        <f t="shared" si="5"/>
        <v>0</v>
      </c>
      <c r="N34" s="67">
        <f t="shared" si="5"/>
        <v>0</v>
      </c>
      <c r="O34" s="65">
        <f t="shared" si="5"/>
        <v>0</v>
      </c>
      <c r="P34" s="65"/>
      <c r="Q34" s="65">
        <f t="shared" si="5"/>
        <v>0</v>
      </c>
      <c r="R34" s="65"/>
      <c r="S34" s="65">
        <f t="shared" si="5"/>
        <v>0</v>
      </c>
      <c r="T34" s="68">
        <f t="shared" si="5"/>
        <v>0</v>
      </c>
      <c r="U34" s="69">
        <f t="shared" si="5"/>
        <v>0</v>
      </c>
      <c r="V34" s="69">
        <f t="shared" si="5"/>
        <v>0</v>
      </c>
      <c r="W34" s="69">
        <f t="shared" si="5"/>
        <v>0</v>
      </c>
      <c r="X34" s="69">
        <f t="shared" si="5"/>
        <v>0</v>
      </c>
      <c r="Y34" s="70">
        <f t="shared" si="5"/>
        <v>0</v>
      </c>
      <c r="Z34" s="69">
        <f t="shared" si="5"/>
        <v>0</v>
      </c>
      <c r="AA34" s="69"/>
      <c r="AB34" s="69">
        <f t="shared" si="5"/>
        <v>0</v>
      </c>
      <c r="AC34" s="69"/>
      <c r="AD34" s="71">
        <f t="shared" si="5"/>
        <v>0</v>
      </c>
    </row>
    <row r="35" spans="1:30" ht="19.5" customHeight="1" thickBot="1">
      <c r="C35" s="1"/>
      <c r="H35" s="1"/>
      <c r="O35" s="36"/>
      <c r="P35" s="36"/>
      <c r="Q35" s="36"/>
      <c r="R35" s="36"/>
      <c r="S35" s="36"/>
      <c r="T35" s="36"/>
      <c r="U35" s="36"/>
      <c r="V35" s="36"/>
      <c r="W35" s="36"/>
      <c r="X35" s="36"/>
      <c r="Y35" s="36"/>
      <c r="Z35" s="36"/>
      <c r="AA35" s="36"/>
      <c r="AB35" s="36"/>
      <c r="AC35" s="36"/>
      <c r="AD35" s="36"/>
    </row>
    <row r="36" spans="1:30" ht="37.5" customHeight="1" thickBot="1">
      <c r="H36" s="37"/>
      <c r="I36" s="159" t="s">
        <v>76</v>
      </c>
      <c r="J36" s="160"/>
      <c r="K36" s="160"/>
      <c r="L36" s="160"/>
      <c r="M36" s="160"/>
      <c r="N36" s="160"/>
      <c r="O36" s="148">
        <f>SUM(J34,K34,M34,O34,Q34,S34,K5)</f>
        <v>0</v>
      </c>
      <c r="P36" s="149"/>
      <c r="Q36" s="149"/>
      <c r="R36" s="149"/>
      <c r="S36" s="150"/>
      <c r="T36" s="161" t="s">
        <v>77</v>
      </c>
      <c r="U36" s="160"/>
      <c r="V36" s="160"/>
      <c r="W36" s="160"/>
      <c r="X36" s="160"/>
      <c r="Y36" s="160"/>
      <c r="Z36" s="148">
        <f>SUM(U34,V34,X34,Z34,AB34,AD34,V5)</f>
        <v>0</v>
      </c>
      <c r="AA36" s="149"/>
      <c r="AB36" s="149"/>
      <c r="AC36" s="149"/>
      <c r="AD36" s="150"/>
    </row>
    <row r="37" spans="1:30" ht="16.5" thickBot="1">
      <c r="A37" s="168" t="s">
        <v>78</v>
      </c>
      <c r="B37" s="168"/>
      <c r="C37" s="168"/>
      <c r="D37" s="168"/>
      <c r="E37" s="168"/>
      <c r="F37" s="168"/>
      <c r="G37" s="168"/>
      <c r="H37" s="168"/>
      <c r="I37" s="169"/>
      <c r="J37" s="169"/>
      <c r="K37" s="169"/>
      <c r="L37" s="169"/>
      <c r="M37" s="169"/>
      <c r="N37" s="169"/>
      <c r="O37" s="38"/>
      <c r="P37" s="38"/>
      <c r="Q37" s="38"/>
      <c r="R37" s="38"/>
      <c r="S37" s="38"/>
      <c r="T37" s="161" t="s">
        <v>79</v>
      </c>
      <c r="U37" s="160"/>
      <c r="V37" s="160"/>
      <c r="W37" s="160"/>
      <c r="X37" s="160"/>
      <c r="Y37" s="160"/>
      <c r="Z37" s="148">
        <f>O36-Z36</f>
        <v>0</v>
      </c>
      <c r="AA37" s="149"/>
      <c r="AB37" s="149"/>
      <c r="AC37" s="149"/>
      <c r="AD37" s="150"/>
    </row>
  </sheetData>
  <sheetProtection sheet="1" objects="1" scenarios="1" selectLockedCells="1"/>
  <protectedRanges>
    <protectedRange sqref="K5 P5 S5 A9:B33 D9:O33 Q9:Q33" name="範囲1"/>
  </protectedRanges>
  <mergeCells count="33">
    <mergeCell ref="A3:AD3"/>
    <mergeCell ref="I4:S4"/>
    <mergeCell ref="T4:AD4"/>
    <mergeCell ref="A1:AD1"/>
    <mergeCell ref="A2:F2"/>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6"/>
  <conditionalFormatting sqref="K5:M5 P5 S5 A9:O33 Q9:Q33">
    <cfRule type="containsBlanks" dxfId="1" priority="2">
      <formula>LEN(TRIM(A5))=0</formula>
    </cfRule>
  </conditionalFormatting>
  <dataValidations count="1">
    <dataValidation type="list" allowBlank="1" showInputMessage="1" showErrorMessage="1" sqref="S5 P5" xr:uid="{4E139831-F20A-459D-ADA1-8D2FA3B49C44}">
      <formula1>"あり,なし"</formula1>
    </dataValidation>
  </dataValidations>
  <printOptions horizontalCentered="1"/>
  <pageMargins left="0.59055118110236215" right="0.59055118110236215" top="0.59055118110236215" bottom="0.59055118110236215"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6BD0EAF-A845-451D-A674-529BC054CD7E}">
          <x14:formula1>
            <xm:f>'(参考)宿泊費等'!$H$2:$BB$2</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79A31-D1DF-4454-9545-AC07054457EB}">
  <sheetPr>
    <tabColor rgb="FFFFFF00"/>
    <pageSetUpPr fitToPage="1"/>
  </sheetPr>
  <dimension ref="A1:AD37"/>
  <sheetViews>
    <sheetView showZeros="0" view="pageBreakPreview" zoomScale="85" zoomScaleNormal="85" zoomScaleSheetLayoutView="85" workbookViewId="0">
      <selection sqref="A1:AD1"/>
    </sheetView>
  </sheetViews>
  <sheetFormatPr defaultColWidth="2.5703125" defaultRowHeight="37.5" customHeight="1"/>
  <cols>
    <col min="1" max="1" width="8.7109375" style="1" customWidth="1"/>
    <col min="2" max="2" width="7.5703125" style="1" customWidth="1"/>
    <col min="3" max="3" width="4.28515625" style="7" bestFit="1" customWidth="1"/>
    <col min="4" max="4" width="7.5703125" style="1" customWidth="1"/>
    <col min="5" max="7" width="10.7109375" style="1" customWidth="1"/>
    <col min="8" max="8" width="7.42578125" style="7" customWidth="1"/>
    <col min="9" max="30" width="7.42578125" style="1" customWidth="1"/>
    <col min="31" max="16384" width="2.5703125" style="1"/>
  </cols>
  <sheetData>
    <row r="1" spans="1:30" ht="15.75">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row>
    <row r="2" spans="1:30" s="2" customFormat="1" ht="15" customHeight="1">
      <c r="A2" s="132" t="s">
        <v>35</v>
      </c>
      <c r="B2" s="132"/>
      <c r="C2" s="132"/>
      <c r="D2" s="132"/>
      <c r="E2" s="132"/>
      <c r="F2" s="132"/>
      <c r="G2" s="81"/>
      <c r="H2" s="81"/>
      <c r="I2" s="81"/>
      <c r="J2" s="81"/>
      <c r="K2" s="81"/>
      <c r="L2" s="81"/>
      <c r="M2" s="81"/>
      <c r="N2" s="81"/>
      <c r="O2" s="81"/>
      <c r="P2" s="81"/>
      <c r="Q2" s="81"/>
      <c r="R2" s="81"/>
      <c r="S2" s="81"/>
      <c r="T2" s="81"/>
      <c r="U2" s="81"/>
      <c r="V2" s="81"/>
      <c r="W2" s="81"/>
      <c r="X2" s="81"/>
      <c r="Y2" s="81"/>
      <c r="Z2" s="81"/>
      <c r="AA2" s="81"/>
      <c r="AB2" s="81"/>
      <c r="AC2" s="81"/>
      <c r="AD2" s="81"/>
    </row>
    <row r="3" spans="1:30" ht="16.5" thickBot="1">
      <c r="A3" s="133" t="s">
        <v>86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row>
    <row r="4" spans="1:30" ht="15.75">
      <c r="E4" s="3"/>
      <c r="F4" s="3"/>
      <c r="G4" s="3"/>
      <c r="H4" s="4"/>
      <c r="I4" s="135" t="s">
        <v>37</v>
      </c>
      <c r="J4" s="136"/>
      <c r="K4" s="136"/>
      <c r="L4" s="136"/>
      <c r="M4" s="136"/>
      <c r="N4" s="136"/>
      <c r="O4" s="136"/>
      <c r="P4" s="136"/>
      <c r="Q4" s="136"/>
      <c r="R4" s="136"/>
      <c r="S4" s="137"/>
      <c r="T4" s="135" t="s">
        <v>38</v>
      </c>
      <c r="U4" s="136"/>
      <c r="V4" s="136"/>
      <c r="W4" s="136"/>
      <c r="X4" s="136"/>
      <c r="Y4" s="136"/>
      <c r="Z4" s="136"/>
      <c r="AA4" s="136"/>
      <c r="AB4" s="136"/>
      <c r="AC4" s="136"/>
      <c r="AD4" s="137"/>
    </row>
    <row r="5" spans="1:30" ht="32.25" customHeight="1">
      <c r="A5" s="7" t="s">
        <v>39</v>
      </c>
      <c r="B5" s="174">
        <f>'報告書 '!Q18</f>
        <v>0</v>
      </c>
      <c r="C5" s="174"/>
      <c r="D5" s="174"/>
      <c r="E5" s="174"/>
      <c r="F5" s="5"/>
      <c r="G5" s="5"/>
      <c r="H5" s="6"/>
      <c r="I5" s="143" t="s">
        <v>40</v>
      </c>
      <c r="J5" s="144"/>
      <c r="K5" s="145"/>
      <c r="L5" s="146"/>
      <c r="M5" s="147"/>
      <c r="N5" s="141" t="s">
        <v>41</v>
      </c>
      <c r="O5" s="142"/>
      <c r="P5" s="90"/>
      <c r="Q5" s="139" t="s">
        <v>43</v>
      </c>
      <c r="R5" s="140"/>
      <c r="S5" s="91"/>
      <c r="T5" s="143" t="s">
        <v>40</v>
      </c>
      <c r="U5" s="144"/>
      <c r="V5" s="171">
        <f>K5</f>
        <v>0</v>
      </c>
      <c r="W5" s="172"/>
      <c r="X5" s="173"/>
      <c r="Y5" s="141" t="s">
        <v>41</v>
      </c>
      <c r="Z5" s="142"/>
      <c r="AA5" s="73">
        <f>P5</f>
        <v>0</v>
      </c>
      <c r="AB5" s="139" t="s">
        <v>43</v>
      </c>
      <c r="AC5" s="140"/>
      <c r="AD5" s="72">
        <f>S5</f>
        <v>0</v>
      </c>
    </row>
    <row r="6" spans="1:30" ht="31.5" customHeight="1" thickBot="1">
      <c r="A6" s="7" t="s">
        <v>45</v>
      </c>
      <c r="B6" s="151">
        <f>'報告書 '!I18</f>
        <v>0</v>
      </c>
      <c r="C6" s="151"/>
      <c r="D6" s="151"/>
      <c r="E6" s="151"/>
      <c r="I6" s="164" t="s">
        <v>46</v>
      </c>
      <c r="J6" s="153"/>
      <c r="K6" s="153"/>
      <c r="L6" s="163" t="s">
        <v>47</v>
      </c>
      <c r="M6" s="162"/>
      <c r="N6" s="152" t="s">
        <v>48</v>
      </c>
      <c r="O6" s="153"/>
      <c r="P6" s="165" t="s">
        <v>49</v>
      </c>
      <c r="Q6" s="165"/>
      <c r="R6" s="166" t="s">
        <v>50</v>
      </c>
      <c r="S6" s="167"/>
      <c r="T6" s="164" t="str">
        <f>I6</f>
        <v>鉄道賃</v>
      </c>
      <c r="U6" s="153"/>
      <c r="V6" s="153"/>
      <c r="W6" s="163" t="str">
        <f>L6</f>
        <v>航空賃</v>
      </c>
      <c r="X6" s="162"/>
      <c r="Y6" s="152" t="s">
        <v>48</v>
      </c>
      <c r="Z6" s="153"/>
      <c r="AA6" s="154" t="str">
        <f>P6</f>
        <v>宿泊費</v>
      </c>
      <c r="AB6" s="155"/>
      <c r="AC6" s="154" t="str">
        <f>R6</f>
        <v>宿泊手当</v>
      </c>
      <c r="AD6" s="156"/>
    </row>
    <row r="7" spans="1:30" ht="31.5">
      <c r="A7" s="8" t="s">
        <v>51</v>
      </c>
      <c r="B7" s="9" t="s">
        <v>52</v>
      </c>
      <c r="C7" s="10" t="s">
        <v>53</v>
      </c>
      <c r="D7" s="11" t="s">
        <v>54</v>
      </c>
      <c r="E7" s="12" t="s">
        <v>55</v>
      </c>
      <c r="F7" s="13" t="s">
        <v>56</v>
      </c>
      <c r="G7" s="12" t="s">
        <v>57</v>
      </c>
      <c r="H7" s="14" t="s">
        <v>58</v>
      </c>
      <c r="I7" s="15" t="s">
        <v>59</v>
      </c>
      <c r="J7" s="16" t="s">
        <v>60</v>
      </c>
      <c r="K7" s="17" t="s">
        <v>61</v>
      </c>
      <c r="L7" s="18" t="s">
        <v>59</v>
      </c>
      <c r="M7" s="16" t="s">
        <v>60</v>
      </c>
      <c r="N7" s="16" t="s">
        <v>59</v>
      </c>
      <c r="O7" s="19" t="s">
        <v>60</v>
      </c>
      <c r="P7" s="19" t="s">
        <v>62</v>
      </c>
      <c r="Q7" s="19" t="s">
        <v>87</v>
      </c>
      <c r="R7" s="19" t="s">
        <v>62</v>
      </c>
      <c r="S7" s="20" t="s">
        <v>64</v>
      </c>
      <c r="T7" s="15" t="str">
        <f>I7</f>
        <v>路程</v>
      </c>
      <c r="U7" s="16" t="str">
        <f>J7</f>
        <v>運賃</v>
      </c>
      <c r="V7" s="17" t="str">
        <f>K7</f>
        <v>急行
料金</v>
      </c>
      <c r="W7" s="18" t="str">
        <f>L7</f>
        <v>路程</v>
      </c>
      <c r="X7" s="16" t="str">
        <f>M7</f>
        <v>運賃</v>
      </c>
      <c r="Y7" s="16" t="str">
        <f>N7</f>
        <v>路程</v>
      </c>
      <c r="Z7" s="16" t="str">
        <f>O7</f>
        <v>運賃</v>
      </c>
      <c r="AA7" s="16" t="str">
        <f>P7</f>
        <v>夜数</v>
      </c>
      <c r="AB7" s="16" t="s">
        <v>65</v>
      </c>
      <c r="AC7" s="16" t="str">
        <f>R7</f>
        <v>夜数</v>
      </c>
      <c r="AD7" s="21" t="str">
        <f>S7</f>
        <v>定額</v>
      </c>
    </row>
    <row r="8" spans="1:30" ht="15.75">
      <c r="A8" s="22"/>
      <c r="B8" s="23"/>
      <c r="C8" s="24"/>
      <c r="D8" s="25"/>
      <c r="E8" s="26"/>
      <c r="F8" s="27"/>
      <c r="G8" s="26"/>
      <c r="H8" s="28"/>
      <c r="I8" s="29" t="s">
        <v>66</v>
      </c>
      <c r="J8" s="30" t="s">
        <v>67</v>
      </c>
      <c r="K8" s="31" t="s">
        <v>67</v>
      </c>
      <c r="L8" s="32" t="s">
        <v>66</v>
      </c>
      <c r="M8" s="30" t="s">
        <v>67</v>
      </c>
      <c r="N8" s="30" t="s">
        <v>66</v>
      </c>
      <c r="O8" s="33" t="s">
        <v>67</v>
      </c>
      <c r="P8" s="34" t="s">
        <v>68</v>
      </c>
      <c r="Q8" s="34" t="s">
        <v>67</v>
      </c>
      <c r="R8" s="34" t="s">
        <v>68</v>
      </c>
      <c r="S8" s="35" t="s">
        <v>67</v>
      </c>
      <c r="T8" s="29" t="s">
        <v>66</v>
      </c>
      <c r="U8" s="30" t="s">
        <v>67</v>
      </c>
      <c r="V8" s="31" t="s">
        <v>67</v>
      </c>
      <c r="W8" s="32" t="s">
        <v>66</v>
      </c>
      <c r="X8" s="30" t="s">
        <v>67</v>
      </c>
      <c r="Y8" s="30" t="s">
        <v>66</v>
      </c>
      <c r="Z8" s="33" t="s">
        <v>67</v>
      </c>
      <c r="AA8" s="34" t="s">
        <v>68</v>
      </c>
      <c r="AB8" s="34" t="s">
        <v>67</v>
      </c>
      <c r="AC8" s="34" t="s">
        <v>68</v>
      </c>
      <c r="AD8" s="35" t="s">
        <v>67</v>
      </c>
    </row>
    <row r="9" spans="1:30" ht="22.5" customHeight="1">
      <c r="A9" s="96"/>
      <c r="B9" s="97"/>
      <c r="C9" s="41" t="s">
        <v>53</v>
      </c>
      <c r="D9" s="92"/>
      <c r="E9" s="93"/>
      <c r="F9" s="93"/>
      <c r="G9" s="93"/>
      <c r="H9" s="94"/>
      <c r="I9" s="82"/>
      <c r="J9" s="83"/>
      <c r="K9" s="83"/>
      <c r="L9" s="83"/>
      <c r="M9" s="83"/>
      <c r="N9" s="84"/>
      <c r="O9" s="85"/>
      <c r="P9" s="74" t="str">
        <f>IF(H9="","",1)</f>
        <v/>
      </c>
      <c r="Q9" s="83"/>
      <c r="R9" s="74" t="str">
        <f>P9</f>
        <v/>
      </c>
      <c r="S9" s="75" t="str">
        <f>IF(R9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9" s="76">
        <f t="shared" ref="T9:AA24" si="0">I9</f>
        <v>0</v>
      </c>
      <c r="U9" s="74">
        <f t="shared" si="0"/>
        <v>0</v>
      </c>
      <c r="V9" s="74">
        <f t="shared" si="0"/>
        <v>0</v>
      </c>
      <c r="W9" s="74">
        <f t="shared" si="0"/>
        <v>0</v>
      </c>
      <c r="X9" s="74">
        <f t="shared" si="0"/>
        <v>0</v>
      </c>
      <c r="Y9" s="77">
        <f t="shared" si="0"/>
        <v>0</v>
      </c>
      <c r="Z9" s="74">
        <f t="shared" si="0"/>
        <v>0</v>
      </c>
      <c r="AA9" s="74" t="str">
        <f t="shared" si="0"/>
        <v/>
      </c>
      <c r="AB9" s="74"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74" t="str">
        <f>R9</f>
        <v/>
      </c>
      <c r="AD9" s="75"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96"/>
      <c r="B10" s="98"/>
      <c r="C10" s="47" t="s">
        <v>53</v>
      </c>
      <c r="D10" s="95"/>
      <c r="E10" s="89"/>
      <c r="F10" s="89"/>
      <c r="G10" s="89"/>
      <c r="H10" s="94"/>
      <c r="I10" s="86"/>
      <c r="J10" s="87"/>
      <c r="K10" s="87"/>
      <c r="L10" s="87"/>
      <c r="M10" s="87"/>
      <c r="N10" s="88"/>
      <c r="O10" s="87"/>
      <c r="P10" s="74" t="str">
        <f t="shared" ref="P10:P33" si="1">IF(H10="","",1)</f>
        <v/>
      </c>
      <c r="Q10" s="87"/>
      <c r="R10" s="74" t="str">
        <f t="shared" ref="R10:R33" si="2">P10</f>
        <v/>
      </c>
      <c r="S10" s="75" t="str">
        <f>IF(R10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0" s="78">
        <f t="shared" si="0"/>
        <v>0</v>
      </c>
      <c r="U10" s="79">
        <f t="shared" si="0"/>
        <v>0</v>
      </c>
      <c r="V10" s="79">
        <f t="shared" si="0"/>
        <v>0</v>
      </c>
      <c r="W10" s="74">
        <f t="shared" si="0"/>
        <v>0</v>
      </c>
      <c r="X10" s="74">
        <f t="shared" si="0"/>
        <v>0</v>
      </c>
      <c r="Y10" s="80">
        <f t="shared" si="0"/>
        <v>0</v>
      </c>
      <c r="Z10" s="79">
        <f t="shared" si="0"/>
        <v>0</v>
      </c>
      <c r="AA10" s="79" t="str">
        <f t="shared" si="0"/>
        <v/>
      </c>
      <c r="AB10" s="74"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
      </c>
      <c r="AC10" s="74" t="str">
        <f t="shared" ref="AC10:AC32" si="3">R10</f>
        <v/>
      </c>
      <c r="AD10" s="75" t="str">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1" spans="1:30" ht="22.5" customHeight="1">
      <c r="A11" s="96"/>
      <c r="B11" s="98"/>
      <c r="C11" s="47" t="s">
        <v>53</v>
      </c>
      <c r="D11" s="95"/>
      <c r="E11" s="89"/>
      <c r="F11" s="89"/>
      <c r="G11" s="89"/>
      <c r="H11" s="94"/>
      <c r="I11" s="86"/>
      <c r="J11" s="87"/>
      <c r="K11" s="87"/>
      <c r="L11" s="87"/>
      <c r="M11" s="87"/>
      <c r="N11" s="88"/>
      <c r="O11" s="87"/>
      <c r="P11" s="74" t="str">
        <f t="shared" si="1"/>
        <v/>
      </c>
      <c r="Q11" s="87"/>
      <c r="R11" s="74" t="str">
        <f t="shared" si="2"/>
        <v/>
      </c>
      <c r="S11" s="75" t="str">
        <f>IF(R11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1" s="78">
        <f t="shared" si="0"/>
        <v>0</v>
      </c>
      <c r="U11" s="79">
        <f t="shared" si="0"/>
        <v>0</v>
      </c>
      <c r="V11" s="79">
        <f t="shared" si="0"/>
        <v>0</v>
      </c>
      <c r="W11" s="74">
        <f t="shared" si="0"/>
        <v>0</v>
      </c>
      <c r="X11" s="74">
        <f t="shared" si="0"/>
        <v>0</v>
      </c>
      <c r="Y11" s="80">
        <f t="shared" si="0"/>
        <v>0</v>
      </c>
      <c r="Z11" s="79">
        <f t="shared" si="0"/>
        <v>0</v>
      </c>
      <c r="AA11" s="79" t="str">
        <f t="shared" si="0"/>
        <v/>
      </c>
      <c r="AB11" s="74"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74" t="str">
        <f t="shared" si="3"/>
        <v/>
      </c>
      <c r="AD11" s="75"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c r="A12" s="96"/>
      <c r="B12" s="98"/>
      <c r="C12" s="47" t="s">
        <v>53</v>
      </c>
      <c r="D12" s="95"/>
      <c r="E12" s="89"/>
      <c r="F12" s="89"/>
      <c r="G12" s="89"/>
      <c r="H12" s="94"/>
      <c r="I12" s="86"/>
      <c r="J12" s="87"/>
      <c r="K12" s="87"/>
      <c r="L12" s="87"/>
      <c r="M12" s="87"/>
      <c r="N12" s="88"/>
      <c r="O12" s="87"/>
      <c r="P12" s="74" t="str">
        <f t="shared" si="1"/>
        <v/>
      </c>
      <c r="Q12" s="87"/>
      <c r="R12" s="74" t="str">
        <f t="shared" si="2"/>
        <v/>
      </c>
      <c r="S12" s="75" t="str">
        <f>IF(R12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2" s="78">
        <f t="shared" si="0"/>
        <v>0</v>
      </c>
      <c r="U12" s="79">
        <f t="shared" si="0"/>
        <v>0</v>
      </c>
      <c r="V12" s="79">
        <f t="shared" si="0"/>
        <v>0</v>
      </c>
      <c r="W12" s="74">
        <f t="shared" si="0"/>
        <v>0</v>
      </c>
      <c r="X12" s="74">
        <f t="shared" si="0"/>
        <v>0</v>
      </c>
      <c r="Y12" s="80">
        <f t="shared" si="0"/>
        <v>0</v>
      </c>
      <c r="Z12" s="79">
        <f t="shared" si="0"/>
        <v>0</v>
      </c>
      <c r="AA12" s="79" t="str">
        <f t="shared" si="0"/>
        <v/>
      </c>
      <c r="AB12" s="74"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74" t="str">
        <f t="shared" si="3"/>
        <v/>
      </c>
      <c r="AD12" s="75" t="str">
        <f>IF(AC12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3" spans="1:30" ht="22.5" customHeight="1">
      <c r="A13" s="96"/>
      <c r="B13" s="98"/>
      <c r="C13" s="47" t="s">
        <v>53</v>
      </c>
      <c r="D13" s="95"/>
      <c r="E13" s="89"/>
      <c r="F13" s="89"/>
      <c r="G13" s="89"/>
      <c r="H13" s="94"/>
      <c r="I13" s="86"/>
      <c r="J13" s="87"/>
      <c r="K13" s="87"/>
      <c r="L13" s="87"/>
      <c r="M13" s="87"/>
      <c r="N13" s="88"/>
      <c r="O13" s="87"/>
      <c r="P13" s="74" t="str">
        <f t="shared" si="1"/>
        <v/>
      </c>
      <c r="Q13" s="87"/>
      <c r="R13" s="74" t="str">
        <f t="shared" si="2"/>
        <v/>
      </c>
      <c r="S13" s="75" t="str">
        <f>IF(R13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3" s="78">
        <f t="shared" si="0"/>
        <v>0</v>
      </c>
      <c r="U13" s="79">
        <f t="shared" si="0"/>
        <v>0</v>
      </c>
      <c r="V13" s="79">
        <f t="shared" si="0"/>
        <v>0</v>
      </c>
      <c r="W13" s="74">
        <f t="shared" si="0"/>
        <v>0</v>
      </c>
      <c r="X13" s="74">
        <f t="shared" si="0"/>
        <v>0</v>
      </c>
      <c r="Y13" s="80">
        <f t="shared" si="0"/>
        <v>0</v>
      </c>
      <c r="Z13" s="79">
        <f t="shared" si="0"/>
        <v>0</v>
      </c>
      <c r="AA13" s="79" t="str">
        <f t="shared" si="0"/>
        <v/>
      </c>
      <c r="AB13" s="74"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費等'!$B$3:$B$25,_xlfn.XLOOKUP(H13,'(参考)宿泊費等'!$H$2:$BB$2,'(参考)宿泊費等'!$H$3:$BB$25,""),"")),""),""),""),"")</f>
        <v/>
      </c>
      <c r="AC13" s="74" t="str">
        <f t="shared" si="3"/>
        <v/>
      </c>
      <c r="AD13" s="75" t="str">
        <f>IF(AC13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4" spans="1:30" ht="22.5" customHeight="1">
      <c r="A14" s="96"/>
      <c r="B14" s="98"/>
      <c r="C14" s="47" t="s">
        <v>53</v>
      </c>
      <c r="D14" s="95"/>
      <c r="E14" s="89"/>
      <c r="F14" s="89"/>
      <c r="G14" s="89"/>
      <c r="H14" s="94"/>
      <c r="I14" s="86"/>
      <c r="J14" s="87"/>
      <c r="K14" s="87"/>
      <c r="L14" s="87"/>
      <c r="M14" s="87"/>
      <c r="N14" s="88"/>
      <c r="O14" s="87"/>
      <c r="P14" s="74" t="str">
        <f t="shared" si="1"/>
        <v/>
      </c>
      <c r="Q14" s="87"/>
      <c r="R14" s="74" t="str">
        <f t="shared" si="2"/>
        <v/>
      </c>
      <c r="S14" s="75" t="str">
        <f>IF(R14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4" s="78">
        <f t="shared" si="0"/>
        <v>0</v>
      </c>
      <c r="U14" s="79">
        <f t="shared" si="0"/>
        <v>0</v>
      </c>
      <c r="V14" s="79">
        <f t="shared" si="0"/>
        <v>0</v>
      </c>
      <c r="W14" s="74">
        <f t="shared" si="0"/>
        <v>0</v>
      </c>
      <c r="X14" s="74">
        <f t="shared" si="0"/>
        <v>0</v>
      </c>
      <c r="Y14" s="80">
        <f t="shared" si="0"/>
        <v>0</v>
      </c>
      <c r="Z14" s="79">
        <f t="shared" si="0"/>
        <v>0</v>
      </c>
      <c r="AA14" s="79" t="str">
        <f t="shared" si="0"/>
        <v/>
      </c>
      <c r="AB14" s="74"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費等'!$B$3:$B$25,_xlfn.XLOOKUP(H14,'(参考)宿泊費等'!$H$2:$BB$2,'(参考)宿泊費等'!$H$3:$BB$25,""),"")),""),""),""),"")</f>
        <v/>
      </c>
      <c r="AC14" s="74" t="str">
        <f t="shared" si="3"/>
        <v/>
      </c>
      <c r="AD14" s="75" t="str">
        <f>IF(AC14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5" spans="1:30" ht="22.5" customHeight="1">
      <c r="A15" s="96"/>
      <c r="B15" s="98"/>
      <c r="C15" s="47" t="s">
        <v>53</v>
      </c>
      <c r="D15" s="95"/>
      <c r="E15" s="89"/>
      <c r="F15" s="89"/>
      <c r="G15" s="89"/>
      <c r="H15" s="94"/>
      <c r="I15" s="86"/>
      <c r="J15" s="87"/>
      <c r="K15" s="87"/>
      <c r="L15" s="87"/>
      <c r="M15" s="87"/>
      <c r="N15" s="88"/>
      <c r="O15" s="87"/>
      <c r="P15" s="74" t="str">
        <f t="shared" si="1"/>
        <v/>
      </c>
      <c r="Q15" s="87"/>
      <c r="R15" s="74" t="str">
        <f t="shared" si="2"/>
        <v/>
      </c>
      <c r="S15" s="75" t="str">
        <f>IF(R15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5" s="78">
        <f t="shared" si="0"/>
        <v>0</v>
      </c>
      <c r="U15" s="79">
        <f t="shared" si="0"/>
        <v>0</v>
      </c>
      <c r="V15" s="79">
        <f t="shared" si="0"/>
        <v>0</v>
      </c>
      <c r="W15" s="74">
        <f t="shared" si="0"/>
        <v>0</v>
      </c>
      <c r="X15" s="74">
        <f t="shared" si="0"/>
        <v>0</v>
      </c>
      <c r="Y15" s="80">
        <f t="shared" si="0"/>
        <v>0</v>
      </c>
      <c r="Z15" s="79">
        <f t="shared" si="0"/>
        <v>0</v>
      </c>
      <c r="AA15" s="79" t="str">
        <f t="shared" si="0"/>
        <v/>
      </c>
      <c r="AB15" s="74"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費等'!$B$3:$B$25,_xlfn.XLOOKUP(H15,'(参考)宿泊費等'!$H$2:$BB$2,'(参考)宿泊費等'!$H$3:$BB$25,""),"")),""),""),""),"")</f>
        <v/>
      </c>
      <c r="AC15" s="74" t="str">
        <f t="shared" si="3"/>
        <v/>
      </c>
      <c r="AD15" s="75" t="str">
        <f>IF(AC15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6" spans="1:30" ht="22.5" customHeight="1">
      <c r="A16" s="96"/>
      <c r="B16" s="98"/>
      <c r="C16" s="47" t="s">
        <v>53</v>
      </c>
      <c r="D16" s="95"/>
      <c r="E16" s="89"/>
      <c r="F16" s="89"/>
      <c r="G16" s="89"/>
      <c r="H16" s="94"/>
      <c r="I16" s="86"/>
      <c r="J16" s="87"/>
      <c r="K16" s="87"/>
      <c r="L16" s="87"/>
      <c r="M16" s="87"/>
      <c r="N16" s="88"/>
      <c r="O16" s="87"/>
      <c r="P16" s="74" t="str">
        <f t="shared" si="1"/>
        <v/>
      </c>
      <c r="Q16" s="87"/>
      <c r="R16" s="74" t="str">
        <f t="shared" si="2"/>
        <v/>
      </c>
      <c r="S16" s="75" t="str">
        <f>IF(R16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6" s="78">
        <f t="shared" si="0"/>
        <v>0</v>
      </c>
      <c r="U16" s="79">
        <f t="shared" si="0"/>
        <v>0</v>
      </c>
      <c r="V16" s="79">
        <f t="shared" si="0"/>
        <v>0</v>
      </c>
      <c r="W16" s="74">
        <f t="shared" si="0"/>
        <v>0</v>
      </c>
      <c r="X16" s="74">
        <f t="shared" si="0"/>
        <v>0</v>
      </c>
      <c r="Y16" s="80">
        <f t="shared" si="0"/>
        <v>0</v>
      </c>
      <c r="Z16" s="79">
        <f t="shared" si="0"/>
        <v>0</v>
      </c>
      <c r="AA16" s="79" t="str">
        <f t="shared" si="0"/>
        <v/>
      </c>
      <c r="AB16" s="74"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費等'!$B$3:$B$25,_xlfn.XLOOKUP(H16,'(参考)宿泊費等'!$H$2:$BB$2,'(参考)宿泊費等'!$H$3:$BB$25,""),"")),""),""),""),"")</f>
        <v/>
      </c>
      <c r="AC16" s="74" t="str">
        <f t="shared" si="3"/>
        <v/>
      </c>
      <c r="AD16" s="75" t="str">
        <f>IF(AC16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7" spans="1:30" ht="22.5" customHeight="1">
      <c r="A17" s="96"/>
      <c r="B17" s="98"/>
      <c r="C17" s="47" t="s">
        <v>53</v>
      </c>
      <c r="D17" s="95"/>
      <c r="E17" s="89"/>
      <c r="F17" s="89"/>
      <c r="G17" s="89"/>
      <c r="H17" s="94"/>
      <c r="I17" s="86"/>
      <c r="J17" s="87"/>
      <c r="K17" s="87"/>
      <c r="L17" s="87"/>
      <c r="M17" s="87"/>
      <c r="N17" s="88"/>
      <c r="O17" s="87"/>
      <c r="P17" s="74" t="str">
        <f t="shared" si="1"/>
        <v/>
      </c>
      <c r="Q17" s="87"/>
      <c r="R17" s="74" t="str">
        <f t="shared" si="2"/>
        <v/>
      </c>
      <c r="S17" s="75" t="str">
        <f>IF(R17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7" s="78">
        <f t="shared" si="0"/>
        <v>0</v>
      </c>
      <c r="U17" s="79">
        <f t="shared" si="0"/>
        <v>0</v>
      </c>
      <c r="V17" s="79">
        <f t="shared" si="0"/>
        <v>0</v>
      </c>
      <c r="W17" s="74">
        <f t="shared" si="0"/>
        <v>0</v>
      </c>
      <c r="X17" s="74">
        <f t="shared" si="0"/>
        <v>0</v>
      </c>
      <c r="Y17" s="80">
        <f t="shared" si="0"/>
        <v>0</v>
      </c>
      <c r="Z17" s="79">
        <f t="shared" si="0"/>
        <v>0</v>
      </c>
      <c r="AA17" s="79" t="str">
        <f t="shared" si="0"/>
        <v/>
      </c>
      <c r="AB17" s="74"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費等'!$B$3:$B$25,_xlfn.XLOOKUP(H17,'(参考)宿泊費等'!$H$2:$BB$2,'(参考)宿泊費等'!$H$3:$BB$25,""),"")),""),""),""),"")</f>
        <v/>
      </c>
      <c r="AC17" s="74" t="str">
        <f t="shared" si="3"/>
        <v/>
      </c>
      <c r="AD17" s="75" t="str">
        <f>IF(AC17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8" spans="1:30" ht="22.5" customHeight="1">
      <c r="A18" s="96"/>
      <c r="B18" s="98"/>
      <c r="C18" s="47" t="s">
        <v>53</v>
      </c>
      <c r="D18" s="95"/>
      <c r="E18" s="89"/>
      <c r="F18" s="89"/>
      <c r="G18" s="89"/>
      <c r="H18" s="94"/>
      <c r="I18" s="86"/>
      <c r="J18" s="87"/>
      <c r="K18" s="87"/>
      <c r="L18" s="87"/>
      <c r="M18" s="87"/>
      <c r="N18" s="88"/>
      <c r="O18" s="87"/>
      <c r="P18" s="74" t="str">
        <f t="shared" si="1"/>
        <v/>
      </c>
      <c r="Q18" s="87"/>
      <c r="R18" s="74" t="str">
        <f t="shared" si="2"/>
        <v/>
      </c>
      <c r="S18" s="75" t="str">
        <f>IF(R18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8" s="78">
        <f t="shared" si="0"/>
        <v>0</v>
      </c>
      <c r="U18" s="79">
        <f t="shared" si="0"/>
        <v>0</v>
      </c>
      <c r="V18" s="79">
        <f t="shared" si="0"/>
        <v>0</v>
      </c>
      <c r="W18" s="74">
        <f t="shared" si="0"/>
        <v>0</v>
      </c>
      <c r="X18" s="74">
        <f t="shared" si="0"/>
        <v>0</v>
      </c>
      <c r="Y18" s="80">
        <f t="shared" si="0"/>
        <v>0</v>
      </c>
      <c r="Z18" s="79">
        <f t="shared" si="0"/>
        <v>0</v>
      </c>
      <c r="AA18" s="79" t="str">
        <f t="shared" si="0"/>
        <v/>
      </c>
      <c r="AB18" s="74"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費等'!$B$3:$B$25,_xlfn.XLOOKUP(H18,'(参考)宿泊費等'!$H$2:$BB$2,'(参考)宿泊費等'!$H$3:$BB$25,""),"")),""),""),""),"")</f>
        <v/>
      </c>
      <c r="AC18" s="74" t="str">
        <f t="shared" si="3"/>
        <v/>
      </c>
      <c r="AD18" s="75" t="str">
        <f>IF(AC18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9" spans="1:30" ht="22.5" customHeight="1">
      <c r="A19" s="96"/>
      <c r="B19" s="98"/>
      <c r="C19" s="47" t="s">
        <v>53</v>
      </c>
      <c r="D19" s="95"/>
      <c r="E19" s="89"/>
      <c r="F19" s="89"/>
      <c r="G19" s="89"/>
      <c r="H19" s="94"/>
      <c r="I19" s="86"/>
      <c r="J19" s="87"/>
      <c r="K19" s="87"/>
      <c r="L19" s="87"/>
      <c r="M19" s="87"/>
      <c r="N19" s="88"/>
      <c r="O19" s="87"/>
      <c r="P19" s="74" t="str">
        <f t="shared" si="1"/>
        <v/>
      </c>
      <c r="Q19" s="87"/>
      <c r="R19" s="74" t="str">
        <f t="shared" si="2"/>
        <v/>
      </c>
      <c r="S19" s="75" t="str">
        <f>IF(R19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9" s="78">
        <f t="shared" si="0"/>
        <v>0</v>
      </c>
      <c r="U19" s="79">
        <f t="shared" si="0"/>
        <v>0</v>
      </c>
      <c r="V19" s="79">
        <f t="shared" si="0"/>
        <v>0</v>
      </c>
      <c r="W19" s="74">
        <f t="shared" si="0"/>
        <v>0</v>
      </c>
      <c r="X19" s="74">
        <f t="shared" si="0"/>
        <v>0</v>
      </c>
      <c r="Y19" s="80">
        <f t="shared" si="0"/>
        <v>0</v>
      </c>
      <c r="Z19" s="79">
        <f t="shared" si="0"/>
        <v>0</v>
      </c>
      <c r="AA19" s="79" t="str">
        <f t="shared" si="0"/>
        <v/>
      </c>
      <c r="AB19" s="74"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費等'!$B$3:$B$25,_xlfn.XLOOKUP(H19,'(参考)宿泊費等'!$H$2:$BB$2,'(参考)宿泊費等'!$H$3:$BB$25,""),"")),""),""),""),"")</f>
        <v/>
      </c>
      <c r="AC19" s="74" t="str">
        <f t="shared" si="3"/>
        <v/>
      </c>
      <c r="AD19" s="75" t="str">
        <f>IF(AC19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0" spans="1:30" ht="22.5" customHeight="1">
      <c r="A20" s="96"/>
      <c r="B20" s="98"/>
      <c r="C20" s="47" t="s">
        <v>53</v>
      </c>
      <c r="D20" s="95"/>
      <c r="E20" s="89"/>
      <c r="F20" s="89"/>
      <c r="G20" s="89"/>
      <c r="H20" s="94"/>
      <c r="I20" s="86"/>
      <c r="J20" s="87"/>
      <c r="K20" s="87"/>
      <c r="L20" s="87"/>
      <c r="M20" s="87"/>
      <c r="N20" s="88"/>
      <c r="O20" s="87"/>
      <c r="P20" s="74" t="str">
        <f t="shared" si="1"/>
        <v/>
      </c>
      <c r="Q20" s="87"/>
      <c r="R20" s="74" t="str">
        <f t="shared" si="2"/>
        <v/>
      </c>
      <c r="S20" s="75" t="str">
        <f>IF(R20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0" s="78">
        <f t="shared" si="0"/>
        <v>0</v>
      </c>
      <c r="U20" s="79">
        <f t="shared" si="0"/>
        <v>0</v>
      </c>
      <c r="V20" s="79">
        <f t="shared" si="0"/>
        <v>0</v>
      </c>
      <c r="W20" s="74">
        <f t="shared" si="0"/>
        <v>0</v>
      </c>
      <c r="X20" s="74">
        <f t="shared" si="0"/>
        <v>0</v>
      </c>
      <c r="Y20" s="80">
        <f t="shared" si="0"/>
        <v>0</v>
      </c>
      <c r="Z20" s="79">
        <f t="shared" si="0"/>
        <v>0</v>
      </c>
      <c r="AA20" s="79" t="str">
        <f t="shared" si="0"/>
        <v/>
      </c>
      <c r="AB20" s="74"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費等'!$B$3:$B$25,_xlfn.XLOOKUP(H20,'(参考)宿泊費等'!$H$2:$BB$2,'(参考)宿泊費等'!$H$3:$BB$25,""),"")),""),""),""),"")</f>
        <v/>
      </c>
      <c r="AC20" s="74" t="str">
        <f t="shared" si="3"/>
        <v/>
      </c>
      <c r="AD20" s="75" t="str">
        <f>IF(AC20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1" spans="1:30" ht="22.5" customHeight="1">
      <c r="A21" s="96"/>
      <c r="B21" s="98"/>
      <c r="C21" s="47" t="s">
        <v>53</v>
      </c>
      <c r="D21" s="95"/>
      <c r="E21" s="89"/>
      <c r="F21" s="89"/>
      <c r="G21" s="89"/>
      <c r="H21" s="94"/>
      <c r="I21" s="86"/>
      <c r="J21" s="87"/>
      <c r="K21" s="87"/>
      <c r="L21" s="87"/>
      <c r="M21" s="87"/>
      <c r="N21" s="88"/>
      <c r="O21" s="87"/>
      <c r="P21" s="74" t="str">
        <f t="shared" si="1"/>
        <v/>
      </c>
      <c r="Q21" s="87"/>
      <c r="R21" s="74" t="str">
        <f t="shared" si="2"/>
        <v/>
      </c>
      <c r="S21" s="75" t="str">
        <f>IF(R21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1" s="78">
        <f t="shared" si="0"/>
        <v>0</v>
      </c>
      <c r="U21" s="79">
        <f t="shared" si="0"/>
        <v>0</v>
      </c>
      <c r="V21" s="79">
        <f t="shared" si="0"/>
        <v>0</v>
      </c>
      <c r="W21" s="74">
        <f t="shared" si="0"/>
        <v>0</v>
      </c>
      <c r="X21" s="74">
        <f t="shared" si="0"/>
        <v>0</v>
      </c>
      <c r="Y21" s="80">
        <f t="shared" si="0"/>
        <v>0</v>
      </c>
      <c r="Z21" s="79">
        <f t="shared" si="0"/>
        <v>0</v>
      </c>
      <c r="AA21" s="79" t="str">
        <f t="shared" si="0"/>
        <v/>
      </c>
      <c r="AB21" s="74"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費等'!$B$3:$B$25,_xlfn.XLOOKUP(H21,'(参考)宿泊費等'!$H$2:$BB$2,'(参考)宿泊費等'!$H$3:$BB$25,""),"")),""),""),""),"")</f>
        <v/>
      </c>
      <c r="AC21" s="74" t="str">
        <f t="shared" si="3"/>
        <v/>
      </c>
      <c r="AD21" s="75" t="str">
        <f>IF(AC21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2" spans="1:30" ht="22.5" customHeight="1">
      <c r="A22" s="96"/>
      <c r="B22" s="98"/>
      <c r="C22" s="47" t="s">
        <v>53</v>
      </c>
      <c r="D22" s="95"/>
      <c r="E22" s="89"/>
      <c r="F22" s="89"/>
      <c r="G22" s="89"/>
      <c r="H22" s="94"/>
      <c r="I22" s="86"/>
      <c r="J22" s="87"/>
      <c r="K22" s="87"/>
      <c r="L22" s="87"/>
      <c r="M22" s="87"/>
      <c r="N22" s="88"/>
      <c r="O22" s="87"/>
      <c r="P22" s="74" t="str">
        <f t="shared" si="1"/>
        <v/>
      </c>
      <c r="Q22" s="87"/>
      <c r="R22" s="74" t="str">
        <f t="shared" si="2"/>
        <v/>
      </c>
      <c r="S22" s="75" t="str">
        <f>IF(R22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2" s="78">
        <f t="shared" si="0"/>
        <v>0</v>
      </c>
      <c r="U22" s="79">
        <f t="shared" si="0"/>
        <v>0</v>
      </c>
      <c r="V22" s="79">
        <f t="shared" si="0"/>
        <v>0</v>
      </c>
      <c r="W22" s="74">
        <f t="shared" si="0"/>
        <v>0</v>
      </c>
      <c r="X22" s="74">
        <f t="shared" si="0"/>
        <v>0</v>
      </c>
      <c r="Y22" s="80">
        <f t="shared" si="0"/>
        <v>0</v>
      </c>
      <c r="Z22" s="79">
        <f t="shared" si="0"/>
        <v>0</v>
      </c>
      <c r="AA22" s="79" t="str">
        <f t="shared" si="0"/>
        <v/>
      </c>
      <c r="AB22" s="74"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費等'!$B$3:$B$25,_xlfn.XLOOKUP(H22,'(参考)宿泊費等'!$H$2:$BB$2,'(参考)宿泊費等'!$H$3:$BB$25,""),"")),""),""),""),"")</f>
        <v/>
      </c>
      <c r="AC22" s="74" t="str">
        <f t="shared" si="3"/>
        <v/>
      </c>
      <c r="AD22" s="75" t="str">
        <f>IF(AC22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3" spans="1:30" ht="22.5" customHeight="1">
      <c r="A23" s="96"/>
      <c r="B23" s="98"/>
      <c r="C23" s="47" t="s">
        <v>53</v>
      </c>
      <c r="D23" s="95"/>
      <c r="E23" s="89"/>
      <c r="F23" s="89"/>
      <c r="G23" s="89"/>
      <c r="H23" s="94"/>
      <c r="I23" s="86"/>
      <c r="J23" s="87"/>
      <c r="K23" s="87"/>
      <c r="L23" s="87"/>
      <c r="M23" s="87"/>
      <c r="N23" s="88"/>
      <c r="O23" s="87"/>
      <c r="P23" s="74" t="str">
        <f t="shared" si="1"/>
        <v/>
      </c>
      <c r="Q23" s="87"/>
      <c r="R23" s="74" t="str">
        <f t="shared" si="2"/>
        <v/>
      </c>
      <c r="S23" s="75" t="str">
        <f>IF(R23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3" s="78">
        <f t="shared" si="0"/>
        <v>0</v>
      </c>
      <c r="U23" s="79">
        <f t="shared" si="0"/>
        <v>0</v>
      </c>
      <c r="V23" s="79">
        <f t="shared" si="0"/>
        <v>0</v>
      </c>
      <c r="W23" s="74">
        <f t="shared" si="0"/>
        <v>0</v>
      </c>
      <c r="X23" s="74">
        <f t="shared" si="0"/>
        <v>0</v>
      </c>
      <c r="Y23" s="80">
        <f t="shared" si="0"/>
        <v>0</v>
      </c>
      <c r="Z23" s="79">
        <f t="shared" si="0"/>
        <v>0</v>
      </c>
      <c r="AA23" s="79" t="str">
        <f t="shared" si="0"/>
        <v/>
      </c>
      <c r="AB23" s="74"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費等'!$B$3:$B$25,_xlfn.XLOOKUP(H23,'(参考)宿泊費等'!$H$2:$BB$2,'(参考)宿泊費等'!$H$3:$BB$25,""),"")),""),""),""),"")</f>
        <v/>
      </c>
      <c r="AC23" s="74" t="str">
        <f t="shared" si="3"/>
        <v/>
      </c>
      <c r="AD23" s="75" t="str">
        <f>IF(AC23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4" spans="1:30" ht="22.5" customHeight="1">
      <c r="A24" s="96"/>
      <c r="B24" s="98"/>
      <c r="C24" s="47" t="s">
        <v>53</v>
      </c>
      <c r="D24" s="95"/>
      <c r="E24" s="89"/>
      <c r="F24" s="89"/>
      <c r="G24" s="89"/>
      <c r="H24" s="94"/>
      <c r="I24" s="86"/>
      <c r="J24" s="87"/>
      <c r="K24" s="87"/>
      <c r="L24" s="87"/>
      <c r="M24" s="87"/>
      <c r="N24" s="88"/>
      <c r="O24" s="87"/>
      <c r="P24" s="74" t="str">
        <f t="shared" si="1"/>
        <v/>
      </c>
      <c r="Q24" s="87"/>
      <c r="R24" s="74" t="str">
        <f t="shared" si="2"/>
        <v/>
      </c>
      <c r="S24" s="75" t="str">
        <f>IF(R24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4" s="78">
        <f t="shared" si="0"/>
        <v>0</v>
      </c>
      <c r="U24" s="79">
        <f t="shared" si="0"/>
        <v>0</v>
      </c>
      <c r="V24" s="79">
        <f t="shared" si="0"/>
        <v>0</v>
      </c>
      <c r="W24" s="74">
        <f t="shared" si="0"/>
        <v>0</v>
      </c>
      <c r="X24" s="74">
        <f t="shared" si="0"/>
        <v>0</v>
      </c>
      <c r="Y24" s="80">
        <f t="shared" si="0"/>
        <v>0</v>
      </c>
      <c r="Z24" s="79">
        <f t="shared" si="0"/>
        <v>0</v>
      </c>
      <c r="AA24" s="79" t="str">
        <f t="shared" si="0"/>
        <v/>
      </c>
      <c r="AB24" s="74" t="str">
        <f>IF(K5="",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費等'!$B$3:$B$25,_xlfn.XLOOKUP(H24,'(参考)宿泊費等'!$H$2:$BB$2,'(参考)宿泊費等'!$H$3:$BB$25,""),"")),""),""),""),"")</f>
        <v/>
      </c>
      <c r="AC24" s="74" t="str">
        <f t="shared" si="3"/>
        <v/>
      </c>
      <c r="AD24" s="75" t="str">
        <f>IF(AC24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5" spans="1:30" ht="22.5" customHeight="1">
      <c r="A25" s="96"/>
      <c r="B25" s="98"/>
      <c r="C25" s="47" t="s">
        <v>53</v>
      </c>
      <c r="D25" s="95"/>
      <c r="E25" s="89"/>
      <c r="F25" s="89"/>
      <c r="G25" s="89"/>
      <c r="H25" s="94"/>
      <c r="I25" s="86"/>
      <c r="J25" s="87"/>
      <c r="K25" s="87"/>
      <c r="L25" s="87"/>
      <c r="M25" s="87"/>
      <c r="N25" s="88"/>
      <c r="O25" s="87"/>
      <c r="P25" s="74" t="str">
        <f t="shared" si="1"/>
        <v/>
      </c>
      <c r="Q25" s="87"/>
      <c r="R25" s="74" t="str">
        <f t="shared" si="2"/>
        <v/>
      </c>
      <c r="S25" s="75" t="str">
        <f>IF(R25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5" s="78">
        <f t="shared" ref="T25:AA33" si="4">I25</f>
        <v>0</v>
      </c>
      <c r="U25" s="79">
        <f t="shared" si="4"/>
        <v>0</v>
      </c>
      <c r="V25" s="79">
        <f t="shared" si="4"/>
        <v>0</v>
      </c>
      <c r="W25" s="74">
        <f t="shared" si="4"/>
        <v>0</v>
      </c>
      <c r="X25" s="74">
        <f t="shared" si="4"/>
        <v>0</v>
      </c>
      <c r="Y25" s="80">
        <f t="shared" si="4"/>
        <v>0</v>
      </c>
      <c r="Z25" s="79">
        <f t="shared" si="4"/>
        <v>0</v>
      </c>
      <c r="AA25" s="79" t="str">
        <f t="shared" si="4"/>
        <v/>
      </c>
      <c r="AB25" s="74" t="str">
        <f>IF(K5="",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費等'!$B$3:$B$25,_xlfn.XLOOKUP(H25,'(参考)宿泊費等'!$H$2:$BB$2,'(参考)宿泊費等'!$H$3:$BB$25,""),"")),""),""),""),"")</f>
        <v/>
      </c>
      <c r="AC25" s="74" t="str">
        <f t="shared" si="3"/>
        <v/>
      </c>
      <c r="AD25" s="75" t="str">
        <f>IF(AC25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6" spans="1:30" ht="22.5" customHeight="1">
      <c r="A26" s="96"/>
      <c r="B26" s="98"/>
      <c r="C26" s="47" t="s">
        <v>53</v>
      </c>
      <c r="D26" s="95"/>
      <c r="E26" s="89"/>
      <c r="F26" s="89"/>
      <c r="G26" s="89"/>
      <c r="H26" s="94"/>
      <c r="I26" s="86"/>
      <c r="J26" s="87"/>
      <c r="K26" s="87"/>
      <c r="L26" s="87"/>
      <c r="M26" s="87"/>
      <c r="N26" s="88"/>
      <c r="O26" s="87"/>
      <c r="P26" s="74" t="str">
        <f t="shared" si="1"/>
        <v/>
      </c>
      <c r="Q26" s="87"/>
      <c r="R26" s="74" t="str">
        <f t="shared" si="2"/>
        <v/>
      </c>
      <c r="S26" s="75" t="str">
        <f>IF(R26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6" s="78">
        <f t="shared" si="4"/>
        <v>0</v>
      </c>
      <c r="U26" s="79">
        <f t="shared" si="4"/>
        <v>0</v>
      </c>
      <c r="V26" s="79">
        <f t="shared" si="4"/>
        <v>0</v>
      </c>
      <c r="W26" s="74">
        <f t="shared" si="4"/>
        <v>0</v>
      </c>
      <c r="X26" s="74">
        <f t="shared" si="4"/>
        <v>0</v>
      </c>
      <c r="Y26" s="80">
        <f t="shared" si="4"/>
        <v>0</v>
      </c>
      <c r="Z26" s="79">
        <f t="shared" si="4"/>
        <v>0</v>
      </c>
      <c r="AA26" s="79" t="str">
        <f t="shared" si="4"/>
        <v/>
      </c>
      <c r="AB26" s="74" t="str">
        <f>IF(K5="",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費等'!$B$3:$B$25,_xlfn.XLOOKUP(H26,'(参考)宿泊費等'!$H$2:$BB$2,'(参考)宿泊費等'!$H$3:$BB$25,""),"")),""),""),""),"")</f>
        <v/>
      </c>
      <c r="AC26" s="74" t="str">
        <f t="shared" si="3"/>
        <v/>
      </c>
      <c r="AD26" s="75" t="str">
        <f>IF(AC26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7" spans="1:30" ht="22.5" customHeight="1">
      <c r="A27" s="96"/>
      <c r="B27" s="98"/>
      <c r="C27" s="47" t="s">
        <v>53</v>
      </c>
      <c r="D27" s="95"/>
      <c r="E27" s="89"/>
      <c r="F27" s="89"/>
      <c r="G27" s="89"/>
      <c r="H27" s="94"/>
      <c r="I27" s="86"/>
      <c r="J27" s="87"/>
      <c r="K27" s="87"/>
      <c r="L27" s="87"/>
      <c r="M27" s="87"/>
      <c r="N27" s="88"/>
      <c r="O27" s="87"/>
      <c r="P27" s="74" t="str">
        <f t="shared" si="1"/>
        <v/>
      </c>
      <c r="Q27" s="87"/>
      <c r="R27" s="74" t="str">
        <f t="shared" si="2"/>
        <v/>
      </c>
      <c r="S27" s="75" t="str">
        <f>IF(R27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7" s="78">
        <f t="shared" si="4"/>
        <v>0</v>
      </c>
      <c r="U27" s="79">
        <f t="shared" si="4"/>
        <v>0</v>
      </c>
      <c r="V27" s="79">
        <f t="shared" si="4"/>
        <v>0</v>
      </c>
      <c r="W27" s="74">
        <f t="shared" si="4"/>
        <v>0</v>
      </c>
      <c r="X27" s="74">
        <f t="shared" si="4"/>
        <v>0</v>
      </c>
      <c r="Y27" s="80">
        <f t="shared" si="4"/>
        <v>0</v>
      </c>
      <c r="Z27" s="79">
        <f t="shared" si="4"/>
        <v>0</v>
      </c>
      <c r="AA27" s="79" t="str">
        <f t="shared" si="4"/>
        <v/>
      </c>
      <c r="AB27" s="74" t="str">
        <f>IF(K5="",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費等'!$B$3:$B$25,_xlfn.XLOOKUP(H27,'(参考)宿泊費等'!$H$2:$BB$2,'(参考)宿泊費等'!$H$3:$BB$25,""),"")),""),""),""),"")</f>
        <v/>
      </c>
      <c r="AC27" s="74" t="str">
        <f t="shared" si="3"/>
        <v/>
      </c>
      <c r="AD27" s="75" t="str">
        <f>IF(AC27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8" spans="1:30" ht="22.5" customHeight="1">
      <c r="A28" s="96"/>
      <c r="B28" s="98"/>
      <c r="C28" s="47" t="s">
        <v>53</v>
      </c>
      <c r="D28" s="95"/>
      <c r="E28" s="89"/>
      <c r="F28" s="89"/>
      <c r="G28" s="89"/>
      <c r="H28" s="94"/>
      <c r="I28" s="86"/>
      <c r="J28" s="87"/>
      <c r="K28" s="87"/>
      <c r="L28" s="87"/>
      <c r="M28" s="87"/>
      <c r="N28" s="88"/>
      <c r="O28" s="87"/>
      <c r="P28" s="74" t="str">
        <f t="shared" si="1"/>
        <v/>
      </c>
      <c r="Q28" s="87"/>
      <c r="R28" s="74" t="str">
        <f t="shared" si="2"/>
        <v/>
      </c>
      <c r="S28" s="75" t="str">
        <f>IF(R28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8" s="78">
        <f t="shared" si="4"/>
        <v>0</v>
      </c>
      <c r="U28" s="79">
        <f t="shared" si="4"/>
        <v>0</v>
      </c>
      <c r="V28" s="79">
        <f t="shared" si="4"/>
        <v>0</v>
      </c>
      <c r="W28" s="74">
        <f t="shared" si="4"/>
        <v>0</v>
      </c>
      <c r="X28" s="74">
        <f t="shared" si="4"/>
        <v>0</v>
      </c>
      <c r="Y28" s="80">
        <f t="shared" si="4"/>
        <v>0</v>
      </c>
      <c r="Z28" s="79">
        <f t="shared" si="4"/>
        <v>0</v>
      </c>
      <c r="AA28" s="79" t="str">
        <f t="shared" si="4"/>
        <v/>
      </c>
      <c r="AB28" s="74" t="str">
        <f>IF(K5="",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費等'!$B$3:$B$25,_xlfn.XLOOKUP(H28,'(参考)宿泊費等'!$H$2:$BB$2,'(参考)宿泊費等'!$H$3:$BB$25,""),"")),""),""),""),"")</f>
        <v/>
      </c>
      <c r="AC28" s="74" t="str">
        <f t="shared" si="3"/>
        <v/>
      </c>
      <c r="AD28" s="75" t="str">
        <f>IF(AC28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9" spans="1:30" ht="22.5" customHeight="1">
      <c r="A29" s="96"/>
      <c r="B29" s="98"/>
      <c r="C29" s="47" t="s">
        <v>53</v>
      </c>
      <c r="D29" s="95"/>
      <c r="E29" s="89"/>
      <c r="F29" s="89"/>
      <c r="G29" s="89"/>
      <c r="H29" s="94"/>
      <c r="I29" s="86"/>
      <c r="J29" s="87"/>
      <c r="K29" s="87"/>
      <c r="L29" s="87"/>
      <c r="M29" s="87"/>
      <c r="N29" s="88"/>
      <c r="O29" s="87"/>
      <c r="P29" s="74" t="str">
        <f t="shared" si="1"/>
        <v/>
      </c>
      <c r="Q29" s="87"/>
      <c r="R29" s="74" t="str">
        <f t="shared" si="2"/>
        <v/>
      </c>
      <c r="S29" s="75" t="str">
        <f>IF(R29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9" s="78">
        <f t="shared" si="4"/>
        <v>0</v>
      </c>
      <c r="U29" s="79">
        <f t="shared" si="4"/>
        <v>0</v>
      </c>
      <c r="V29" s="79">
        <f t="shared" si="4"/>
        <v>0</v>
      </c>
      <c r="W29" s="74">
        <f t="shared" si="4"/>
        <v>0</v>
      </c>
      <c r="X29" s="74">
        <f t="shared" si="4"/>
        <v>0</v>
      </c>
      <c r="Y29" s="80">
        <f t="shared" si="4"/>
        <v>0</v>
      </c>
      <c r="Z29" s="79">
        <f t="shared" si="4"/>
        <v>0</v>
      </c>
      <c r="AA29" s="79" t="str">
        <f t="shared" si="4"/>
        <v/>
      </c>
      <c r="AB29" s="74" t="str">
        <f>IF(K5="",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費等'!$B$3:$B$25,_xlfn.XLOOKUP(H29,'(参考)宿泊費等'!$H$2:$BB$2,'(参考)宿泊費等'!$H$3:$BB$25,""),"")),""),""),""),"")</f>
        <v/>
      </c>
      <c r="AC29" s="74" t="str">
        <f t="shared" si="3"/>
        <v/>
      </c>
      <c r="AD29" s="75" t="str">
        <f>IF(AC29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0" spans="1:30" ht="22.5" customHeight="1">
      <c r="A30" s="96"/>
      <c r="B30" s="98"/>
      <c r="C30" s="47" t="s">
        <v>53</v>
      </c>
      <c r="D30" s="95"/>
      <c r="E30" s="89"/>
      <c r="F30" s="89"/>
      <c r="G30" s="89"/>
      <c r="H30" s="94"/>
      <c r="I30" s="86"/>
      <c r="J30" s="87"/>
      <c r="K30" s="87"/>
      <c r="L30" s="87"/>
      <c r="M30" s="87"/>
      <c r="N30" s="88"/>
      <c r="O30" s="87"/>
      <c r="P30" s="74" t="str">
        <f t="shared" si="1"/>
        <v/>
      </c>
      <c r="Q30" s="87"/>
      <c r="R30" s="74" t="str">
        <f t="shared" si="2"/>
        <v/>
      </c>
      <c r="S30" s="75" t="str">
        <f>IF(R30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0" s="78">
        <f t="shared" si="4"/>
        <v>0</v>
      </c>
      <c r="U30" s="79">
        <f t="shared" si="4"/>
        <v>0</v>
      </c>
      <c r="V30" s="79">
        <f t="shared" si="4"/>
        <v>0</v>
      </c>
      <c r="W30" s="74">
        <f t="shared" si="4"/>
        <v>0</v>
      </c>
      <c r="X30" s="74">
        <f t="shared" si="4"/>
        <v>0</v>
      </c>
      <c r="Y30" s="80">
        <f t="shared" si="4"/>
        <v>0</v>
      </c>
      <c r="Z30" s="79">
        <f t="shared" si="4"/>
        <v>0</v>
      </c>
      <c r="AA30" s="79" t="str">
        <f t="shared" si="4"/>
        <v/>
      </c>
      <c r="AB30" s="74" t="str">
        <f>IF(K5="",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費等'!$B$3:$B$25,_xlfn.XLOOKUP(H30,'(参考)宿泊費等'!$H$2:$BB$2,'(参考)宿泊費等'!$H$3:$BB$25,""),"")),""),""),""),"")</f>
        <v/>
      </c>
      <c r="AC30" s="74" t="str">
        <f t="shared" si="3"/>
        <v/>
      </c>
      <c r="AD30" s="75" t="str">
        <f>IF(AC30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1" spans="1:30" ht="22.5" customHeight="1">
      <c r="A31" s="96"/>
      <c r="B31" s="98"/>
      <c r="C31" s="47" t="s">
        <v>53</v>
      </c>
      <c r="D31" s="95"/>
      <c r="E31" s="89"/>
      <c r="F31" s="89"/>
      <c r="G31" s="89"/>
      <c r="H31" s="94"/>
      <c r="I31" s="86"/>
      <c r="J31" s="87"/>
      <c r="K31" s="87"/>
      <c r="L31" s="87"/>
      <c r="M31" s="87"/>
      <c r="N31" s="88"/>
      <c r="O31" s="87"/>
      <c r="P31" s="74" t="str">
        <f t="shared" si="1"/>
        <v/>
      </c>
      <c r="Q31" s="87"/>
      <c r="R31" s="74" t="str">
        <f t="shared" si="2"/>
        <v/>
      </c>
      <c r="S31" s="75" t="str">
        <f>IF(R31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1" s="78">
        <f t="shared" si="4"/>
        <v>0</v>
      </c>
      <c r="U31" s="79">
        <f t="shared" si="4"/>
        <v>0</v>
      </c>
      <c r="V31" s="79">
        <f t="shared" si="4"/>
        <v>0</v>
      </c>
      <c r="W31" s="74">
        <f t="shared" si="4"/>
        <v>0</v>
      </c>
      <c r="X31" s="74">
        <f t="shared" si="4"/>
        <v>0</v>
      </c>
      <c r="Y31" s="80">
        <f>N31</f>
        <v>0</v>
      </c>
      <c r="Z31" s="79">
        <f t="shared" si="4"/>
        <v>0</v>
      </c>
      <c r="AA31" s="79" t="str">
        <f>P31</f>
        <v/>
      </c>
      <c r="AB31" s="74" t="str">
        <f>IF(K5="",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費等'!$B$3:$B$25,_xlfn.XLOOKUP(H31,'(参考)宿泊費等'!$H$2:$BB$2,'(参考)宿泊費等'!$H$3:$BB$25,""),"")),""),""),""),"")</f>
        <v/>
      </c>
      <c r="AC31" s="74" t="str">
        <f t="shared" si="3"/>
        <v/>
      </c>
      <c r="AD31" s="75" t="str">
        <f>IF(AC31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2" spans="1:30" ht="22.5" customHeight="1">
      <c r="A32" s="96"/>
      <c r="B32" s="98"/>
      <c r="C32" s="47" t="s">
        <v>53</v>
      </c>
      <c r="D32" s="95"/>
      <c r="E32" s="89"/>
      <c r="F32" s="89"/>
      <c r="G32" s="89"/>
      <c r="H32" s="94"/>
      <c r="I32" s="86"/>
      <c r="J32" s="87"/>
      <c r="K32" s="87"/>
      <c r="L32" s="87"/>
      <c r="M32" s="87"/>
      <c r="N32" s="88"/>
      <c r="O32" s="87"/>
      <c r="P32" s="74" t="str">
        <f t="shared" si="1"/>
        <v/>
      </c>
      <c r="Q32" s="87"/>
      <c r="R32" s="74" t="str">
        <f t="shared" si="2"/>
        <v/>
      </c>
      <c r="S32" s="75" t="str">
        <f>IF(R32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2" s="78">
        <f t="shared" si="4"/>
        <v>0</v>
      </c>
      <c r="U32" s="79">
        <f t="shared" si="4"/>
        <v>0</v>
      </c>
      <c r="V32" s="79">
        <f t="shared" si="4"/>
        <v>0</v>
      </c>
      <c r="W32" s="74">
        <f t="shared" si="4"/>
        <v>0</v>
      </c>
      <c r="X32" s="74">
        <f t="shared" si="4"/>
        <v>0</v>
      </c>
      <c r="Y32" s="80">
        <f>N32</f>
        <v>0</v>
      </c>
      <c r="Z32" s="79">
        <f t="shared" si="4"/>
        <v>0</v>
      </c>
      <c r="AA32" s="79" t="str">
        <f>P32</f>
        <v/>
      </c>
      <c r="AB32" s="74" t="str">
        <f>IF(K5="",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費等'!$B$3:$B$25,_xlfn.XLOOKUP(H32,'(参考)宿泊費等'!$H$2:$BB$2,'(参考)宿泊費等'!$H$3:$BB$25,""),"")),""),""),""),"")</f>
        <v/>
      </c>
      <c r="AC32" s="74" t="str">
        <f t="shared" si="3"/>
        <v/>
      </c>
      <c r="AD32" s="75" t="str">
        <f>IF(AC32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3" spans="1:30" ht="22.5" customHeight="1" thickBot="1">
      <c r="A33" s="96"/>
      <c r="B33" s="98"/>
      <c r="C33" s="47" t="s">
        <v>53</v>
      </c>
      <c r="D33" s="95"/>
      <c r="E33" s="89"/>
      <c r="F33" s="89"/>
      <c r="G33" s="89"/>
      <c r="H33" s="94"/>
      <c r="I33" s="86"/>
      <c r="J33" s="87"/>
      <c r="K33" s="87"/>
      <c r="L33" s="87"/>
      <c r="M33" s="87"/>
      <c r="N33" s="88"/>
      <c r="O33" s="87"/>
      <c r="P33" s="74" t="str">
        <f t="shared" si="1"/>
        <v/>
      </c>
      <c r="Q33" s="87"/>
      <c r="R33" s="74" t="str">
        <f t="shared" si="2"/>
        <v/>
      </c>
      <c r="S33" s="75" t="str">
        <f>IF(R33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3" s="78">
        <f t="shared" si="4"/>
        <v>0</v>
      </c>
      <c r="U33" s="79">
        <f t="shared" si="4"/>
        <v>0</v>
      </c>
      <c r="V33" s="79">
        <f t="shared" si="4"/>
        <v>0</v>
      </c>
      <c r="W33" s="74">
        <f t="shared" si="4"/>
        <v>0</v>
      </c>
      <c r="X33" s="74">
        <f t="shared" si="4"/>
        <v>0</v>
      </c>
      <c r="Y33" s="80">
        <f>N33</f>
        <v>0</v>
      </c>
      <c r="Z33" s="79">
        <f>O33</f>
        <v>0</v>
      </c>
      <c r="AA33" s="79" t="str">
        <f>P33</f>
        <v/>
      </c>
      <c r="AB33" s="74" t="str">
        <f>IF(K5="",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費等'!$B$3:$B$25,_xlfn.XLOOKUP(H33,'(参考)宿泊費等'!$H$2:$BB$2,'(参考)宿泊費等'!$H$3:$BB$25,""),"")),""),""),""),"")</f>
        <v/>
      </c>
      <c r="AC33" s="74" t="str">
        <f>R33</f>
        <v/>
      </c>
      <c r="AD33" s="75" t="str">
        <f>IF(AC33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4" spans="1:30" ht="37.5" customHeight="1" thickBot="1">
      <c r="A34" s="157" t="s">
        <v>75</v>
      </c>
      <c r="B34" s="158"/>
      <c r="C34" s="158"/>
      <c r="D34" s="158"/>
      <c r="E34" s="158"/>
      <c r="F34" s="158"/>
      <c r="G34" s="158"/>
      <c r="H34" s="158"/>
      <c r="I34" s="64">
        <f t="shared" ref="I34:AD34" si="5">SUM(I9:I33)</f>
        <v>0</v>
      </c>
      <c r="J34" s="65">
        <f t="shared" si="5"/>
        <v>0</v>
      </c>
      <c r="K34" s="66">
        <f t="shared" si="5"/>
        <v>0</v>
      </c>
      <c r="L34" s="67">
        <f t="shared" si="5"/>
        <v>0</v>
      </c>
      <c r="M34" s="65">
        <f t="shared" si="5"/>
        <v>0</v>
      </c>
      <c r="N34" s="67">
        <f t="shared" si="5"/>
        <v>0</v>
      </c>
      <c r="O34" s="65">
        <f t="shared" si="5"/>
        <v>0</v>
      </c>
      <c r="P34" s="65"/>
      <c r="Q34" s="65">
        <f t="shared" si="5"/>
        <v>0</v>
      </c>
      <c r="R34" s="65"/>
      <c r="S34" s="65">
        <f t="shared" si="5"/>
        <v>0</v>
      </c>
      <c r="T34" s="68">
        <f t="shared" si="5"/>
        <v>0</v>
      </c>
      <c r="U34" s="69">
        <f t="shared" si="5"/>
        <v>0</v>
      </c>
      <c r="V34" s="69">
        <f t="shared" si="5"/>
        <v>0</v>
      </c>
      <c r="W34" s="69">
        <f t="shared" si="5"/>
        <v>0</v>
      </c>
      <c r="X34" s="69">
        <f t="shared" si="5"/>
        <v>0</v>
      </c>
      <c r="Y34" s="70">
        <f t="shared" si="5"/>
        <v>0</v>
      </c>
      <c r="Z34" s="69">
        <f t="shared" si="5"/>
        <v>0</v>
      </c>
      <c r="AA34" s="69"/>
      <c r="AB34" s="69">
        <f t="shared" si="5"/>
        <v>0</v>
      </c>
      <c r="AC34" s="69"/>
      <c r="AD34" s="71">
        <f t="shared" si="5"/>
        <v>0</v>
      </c>
    </row>
    <row r="35" spans="1:30" ht="19.5" customHeight="1" thickBot="1">
      <c r="C35" s="1"/>
      <c r="H35" s="1"/>
      <c r="O35" s="36"/>
      <c r="P35" s="36"/>
      <c r="Q35" s="36"/>
      <c r="R35" s="36"/>
      <c r="S35" s="36"/>
      <c r="T35" s="36"/>
      <c r="U35" s="36"/>
      <c r="V35" s="36"/>
      <c r="W35" s="36"/>
      <c r="X35" s="36"/>
      <c r="Y35" s="36"/>
      <c r="Z35" s="36"/>
      <c r="AA35" s="36"/>
      <c r="AB35" s="36"/>
      <c r="AC35" s="36"/>
      <c r="AD35" s="36"/>
    </row>
    <row r="36" spans="1:30" ht="37.5" customHeight="1" thickBot="1">
      <c r="H36" s="37"/>
      <c r="I36" s="159" t="s">
        <v>76</v>
      </c>
      <c r="J36" s="160"/>
      <c r="K36" s="160"/>
      <c r="L36" s="160"/>
      <c r="M36" s="160"/>
      <c r="N36" s="160"/>
      <c r="O36" s="148">
        <f>SUM(J34,K34,M34,O34,Q34,S34,K5)</f>
        <v>0</v>
      </c>
      <c r="P36" s="149"/>
      <c r="Q36" s="149"/>
      <c r="R36" s="149"/>
      <c r="S36" s="150"/>
      <c r="T36" s="161" t="s">
        <v>77</v>
      </c>
      <c r="U36" s="160"/>
      <c r="V36" s="160"/>
      <c r="W36" s="160"/>
      <c r="X36" s="160"/>
      <c r="Y36" s="160"/>
      <c r="Z36" s="148">
        <f>SUM(U34,V34,X34,Z34,AB34,AD34,V5)</f>
        <v>0</v>
      </c>
      <c r="AA36" s="149"/>
      <c r="AB36" s="149"/>
      <c r="AC36" s="149"/>
      <c r="AD36" s="150"/>
    </row>
    <row r="37" spans="1:30" ht="16.5" thickBot="1">
      <c r="A37" s="168" t="s">
        <v>78</v>
      </c>
      <c r="B37" s="168"/>
      <c r="C37" s="168"/>
      <c r="D37" s="168"/>
      <c r="E37" s="168"/>
      <c r="F37" s="168"/>
      <c r="G37" s="168"/>
      <c r="H37" s="168"/>
      <c r="I37" s="169"/>
      <c r="J37" s="169"/>
      <c r="K37" s="169"/>
      <c r="L37" s="169"/>
      <c r="M37" s="169"/>
      <c r="N37" s="169"/>
      <c r="O37" s="38"/>
      <c r="P37" s="38"/>
      <c r="Q37" s="38"/>
      <c r="R37" s="38"/>
      <c r="S37" s="38"/>
      <c r="T37" s="161" t="s">
        <v>79</v>
      </c>
      <c r="U37" s="160"/>
      <c r="V37" s="160"/>
      <c r="W37" s="160"/>
      <c r="X37" s="160"/>
      <c r="Y37" s="160"/>
      <c r="Z37" s="148">
        <f>O36-Z36</f>
        <v>0</v>
      </c>
      <c r="AA37" s="149"/>
      <c r="AB37" s="149"/>
      <c r="AC37" s="149"/>
      <c r="AD37" s="150"/>
    </row>
  </sheetData>
  <sheetProtection sheet="1" objects="1" scenarios="1" selectLockedCells="1"/>
  <protectedRanges>
    <protectedRange sqref="K5 P5 S5 A9:B33 D9:O33 Q9:Q33" name="範囲1"/>
  </protectedRanges>
  <mergeCells count="33">
    <mergeCell ref="A3:AD3"/>
    <mergeCell ref="I4:S4"/>
    <mergeCell ref="T4:AD4"/>
    <mergeCell ref="A1:AD1"/>
    <mergeCell ref="A2:F2"/>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T6:V6"/>
    <mergeCell ref="W6:X6"/>
    <mergeCell ref="Y6:Z6"/>
    <mergeCell ref="AA6:AB6"/>
    <mergeCell ref="AC6:AD6"/>
    <mergeCell ref="I36:N36"/>
    <mergeCell ref="O36:S36"/>
    <mergeCell ref="T36:Y36"/>
    <mergeCell ref="Z36:AD36"/>
    <mergeCell ref="A37:N37"/>
    <mergeCell ref="T37:Y37"/>
    <mergeCell ref="Z37:AD37"/>
  </mergeCells>
  <phoneticPr fontId="6"/>
  <conditionalFormatting sqref="K5:M5 P5 S5 A9:O33 Q9:Q33">
    <cfRule type="containsBlanks" dxfId="0" priority="2">
      <formula>LEN(TRIM(A5))=0</formula>
    </cfRule>
  </conditionalFormatting>
  <dataValidations count="1">
    <dataValidation type="list" allowBlank="1" showInputMessage="1" showErrorMessage="1" sqref="S5 P5" xr:uid="{E1C7AB20-8B48-41F9-951C-CA05FBC1F49F}">
      <formula1>"あり,なし"</formula1>
    </dataValidation>
  </dataValidations>
  <printOptions horizontalCentered="1"/>
  <pageMargins left="0.59055118110236215" right="0.59055118110236215" top="0.59055118110236215" bottom="0.59055118110236215"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EDCFAB7-21EF-4036-91FB-A9F969645653}">
          <x14:formula1>
            <xm:f>'(参考)宿泊費等'!$H$2:$BB$2</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BI25"/>
  <sheetViews>
    <sheetView view="pageBreakPreview" zoomScale="85" zoomScaleNormal="100" zoomScaleSheetLayoutView="85" workbookViewId="0">
      <selection activeCell="X15" sqref="X15"/>
    </sheetView>
  </sheetViews>
  <sheetFormatPr defaultColWidth="9" defaultRowHeight="18.75"/>
  <cols>
    <col min="1" max="1" width="8.42578125" style="54" bestFit="1" customWidth="1"/>
    <col min="2" max="2" width="25.42578125" style="54" bestFit="1" customWidth="1"/>
    <col min="3" max="3" width="5.28515625" style="63" bestFit="1" customWidth="1"/>
    <col min="4" max="4" width="8.140625" style="54" bestFit="1" customWidth="1"/>
    <col min="5" max="5" width="6.85546875" style="54" bestFit="1" customWidth="1"/>
    <col min="6" max="6" width="6.85546875" style="54" customWidth="1"/>
    <col min="7" max="7" width="8" style="54" customWidth="1"/>
    <col min="8" max="8" width="8" style="54" bestFit="1" customWidth="1"/>
    <col min="9" max="20" width="7.140625" style="54" customWidth="1"/>
    <col min="21" max="21" width="7.7109375" style="54" customWidth="1"/>
    <col min="22" max="36" width="7.140625" style="54" customWidth="1"/>
    <col min="37" max="37" width="8.140625" style="54" customWidth="1"/>
    <col min="38" max="52" width="7.140625" style="54" customWidth="1"/>
    <col min="53" max="53" width="8.42578125" style="54" customWidth="1"/>
    <col min="54" max="54" width="7.140625" style="54" bestFit="1" customWidth="1"/>
    <col min="57" max="57" width="9" style="54"/>
    <col min="59" max="16384" width="9" style="54"/>
  </cols>
  <sheetData>
    <row r="1" spans="1:61">
      <c r="A1" s="176" t="s">
        <v>88</v>
      </c>
      <c r="B1" s="176" t="s">
        <v>89</v>
      </c>
      <c r="C1" s="176" t="s">
        <v>90</v>
      </c>
      <c r="D1" s="175" t="s">
        <v>91</v>
      </c>
      <c r="E1" s="175"/>
      <c r="F1" s="175"/>
      <c r="G1" s="175"/>
      <c r="H1" s="175" t="s">
        <v>92</v>
      </c>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row>
    <row r="2" spans="1:61">
      <c r="A2" s="176"/>
      <c r="B2" s="176"/>
      <c r="C2" s="176"/>
      <c r="D2" s="53" t="s">
        <v>93</v>
      </c>
      <c r="E2" s="53" t="s">
        <v>94</v>
      </c>
      <c r="F2" s="53" t="s">
        <v>95</v>
      </c>
      <c r="G2" s="53" t="s">
        <v>96</v>
      </c>
      <c r="H2" s="53" t="s">
        <v>97</v>
      </c>
      <c r="I2" s="53" t="s">
        <v>98</v>
      </c>
      <c r="J2" s="53" t="s">
        <v>99</v>
      </c>
      <c r="K2" s="53" t="s">
        <v>100</v>
      </c>
      <c r="L2" s="53" t="s">
        <v>101</v>
      </c>
      <c r="M2" s="53" t="s">
        <v>102</v>
      </c>
      <c r="N2" s="53" t="s">
        <v>103</v>
      </c>
      <c r="O2" s="53" t="s">
        <v>104</v>
      </c>
      <c r="P2" s="53" t="s">
        <v>105</v>
      </c>
      <c r="Q2" s="53" t="s">
        <v>106</v>
      </c>
      <c r="R2" s="53" t="s">
        <v>107</v>
      </c>
      <c r="S2" s="53" t="s">
        <v>108</v>
      </c>
      <c r="T2" s="53" t="s">
        <v>109</v>
      </c>
      <c r="U2" s="53" t="s">
        <v>110</v>
      </c>
      <c r="V2" s="53" t="s">
        <v>111</v>
      </c>
      <c r="W2" s="53" t="s">
        <v>112</v>
      </c>
      <c r="X2" s="53" t="s">
        <v>113</v>
      </c>
      <c r="Y2" s="53" t="s">
        <v>114</v>
      </c>
      <c r="Z2" s="53" t="s">
        <v>115</v>
      </c>
      <c r="AA2" s="53" t="s">
        <v>116</v>
      </c>
      <c r="AB2" s="53" t="s">
        <v>117</v>
      </c>
      <c r="AC2" s="53" t="s">
        <v>118</v>
      </c>
      <c r="AD2" s="53" t="s">
        <v>74</v>
      </c>
      <c r="AE2" s="53" t="s">
        <v>119</v>
      </c>
      <c r="AF2" s="53" t="s">
        <v>120</v>
      </c>
      <c r="AG2" s="53" t="s">
        <v>121</v>
      </c>
      <c r="AH2" s="53" t="s">
        <v>122</v>
      </c>
      <c r="AI2" s="53" t="s">
        <v>123</v>
      </c>
      <c r="AJ2" s="53" t="s">
        <v>124</v>
      </c>
      <c r="AK2" s="53" t="s">
        <v>125</v>
      </c>
      <c r="AL2" s="53" t="s">
        <v>126</v>
      </c>
      <c r="AM2" s="53" t="s">
        <v>127</v>
      </c>
      <c r="AN2" s="53" t="s">
        <v>128</v>
      </c>
      <c r="AO2" s="53" t="s">
        <v>129</v>
      </c>
      <c r="AP2" s="53" t="s">
        <v>130</v>
      </c>
      <c r="AQ2" s="53" t="s">
        <v>131</v>
      </c>
      <c r="AR2" s="53" t="s">
        <v>132</v>
      </c>
      <c r="AS2" s="53" t="s">
        <v>133</v>
      </c>
      <c r="AT2" s="53" t="s">
        <v>134</v>
      </c>
      <c r="AU2" s="53" t="s">
        <v>135</v>
      </c>
      <c r="AV2" s="53" t="s">
        <v>136</v>
      </c>
      <c r="AW2" s="53" t="s">
        <v>137</v>
      </c>
      <c r="AX2" s="53" t="s">
        <v>138</v>
      </c>
      <c r="AY2" s="53" t="s">
        <v>139</v>
      </c>
      <c r="AZ2" s="53" t="s">
        <v>140</v>
      </c>
      <c r="BA2" s="53" t="s">
        <v>141</v>
      </c>
      <c r="BB2" s="53" t="s">
        <v>142</v>
      </c>
    </row>
    <row r="3" spans="1:61">
      <c r="A3" s="176" t="s">
        <v>143</v>
      </c>
      <c r="B3" s="55" t="s">
        <v>17</v>
      </c>
      <c r="C3" s="53" t="s">
        <v>144</v>
      </c>
      <c r="D3" s="56">
        <v>2400</v>
      </c>
      <c r="E3" s="56">
        <v>1600</v>
      </c>
      <c r="F3" s="56">
        <v>1600</v>
      </c>
      <c r="G3" s="56">
        <v>800</v>
      </c>
      <c r="H3" s="56">
        <v>18000</v>
      </c>
      <c r="I3" s="56">
        <v>15000</v>
      </c>
      <c r="J3" s="56">
        <v>13000</v>
      </c>
      <c r="K3" s="56">
        <v>14000</v>
      </c>
      <c r="L3" s="56">
        <v>15000</v>
      </c>
      <c r="M3" s="56">
        <v>14000</v>
      </c>
      <c r="N3" s="56">
        <v>11000</v>
      </c>
      <c r="O3" s="56">
        <v>15000</v>
      </c>
      <c r="P3" s="56">
        <v>14000</v>
      </c>
      <c r="Q3" s="56">
        <v>14000</v>
      </c>
      <c r="R3" s="56">
        <v>27000</v>
      </c>
      <c r="S3" s="56">
        <v>24000</v>
      </c>
      <c r="T3" s="56">
        <v>27000</v>
      </c>
      <c r="U3" s="56">
        <v>22000</v>
      </c>
      <c r="V3" s="56">
        <v>22000</v>
      </c>
      <c r="W3" s="56">
        <v>15000</v>
      </c>
      <c r="X3" s="56">
        <v>13000</v>
      </c>
      <c r="Y3" s="56">
        <v>14000</v>
      </c>
      <c r="Z3" s="56">
        <v>17000</v>
      </c>
      <c r="AA3" s="56">
        <v>15000</v>
      </c>
      <c r="AB3" s="56">
        <v>18000</v>
      </c>
      <c r="AC3" s="56">
        <v>13000</v>
      </c>
      <c r="AD3" s="56">
        <v>15000</v>
      </c>
      <c r="AE3" s="56">
        <v>13000</v>
      </c>
      <c r="AF3" s="56">
        <v>15000</v>
      </c>
      <c r="AG3" s="56">
        <v>27000</v>
      </c>
      <c r="AH3" s="56">
        <v>18000</v>
      </c>
      <c r="AI3" s="56">
        <v>17000</v>
      </c>
      <c r="AJ3" s="56">
        <v>15000</v>
      </c>
      <c r="AK3" s="56">
        <v>15000</v>
      </c>
      <c r="AL3" s="56">
        <v>11000</v>
      </c>
      <c r="AM3" s="56">
        <v>13000</v>
      </c>
      <c r="AN3" s="56">
        <v>14000</v>
      </c>
      <c r="AO3" s="56">
        <v>18000</v>
      </c>
      <c r="AP3" s="56">
        <v>11000</v>
      </c>
      <c r="AQ3" s="56">
        <v>14000</v>
      </c>
      <c r="AR3" s="56">
        <v>21000</v>
      </c>
      <c r="AS3" s="56">
        <v>14000</v>
      </c>
      <c r="AT3" s="56">
        <v>15000</v>
      </c>
      <c r="AU3" s="56">
        <v>25000</v>
      </c>
      <c r="AV3" s="56">
        <v>15000</v>
      </c>
      <c r="AW3" s="56">
        <v>15000</v>
      </c>
      <c r="AX3" s="56">
        <v>20000</v>
      </c>
      <c r="AY3" s="56">
        <v>15000</v>
      </c>
      <c r="AZ3" s="56">
        <v>17000</v>
      </c>
      <c r="BA3" s="56">
        <v>17000</v>
      </c>
      <c r="BB3" s="56">
        <v>15000</v>
      </c>
      <c r="BE3" s="57"/>
      <c r="BG3" s="58"/>
      <c r="BH3" s="59"/>
      <c r="BI3" s="58"/>
    </row>
    <row r="4" spans="1:61">
      <c r="A4" s="176"/>
      <c r="B4" s="55" t="s">
        <v>145</v>
      </c>
      <c r="C4" s="53" t="s">
        <v>144</v>
      </c>
      <c r="D4" s="56">
        <v>2400</v>
      </c>
      <c r="E4" s="56">
        <v>1600</v>
      </c>
      <c r="F4" s="56">
        <v>1600</v>
      </c>
      <c r="G4" s="56">
        <v>800</v>
      </c>
      <c r="H4" s="56">
        <v>18000</v>
      </c>
      <c r="I4" s="56">
        <v>15000</v>
      </c>
      <c r="J4" s="56">
        <v>13000</v>
      </c>
      <c r="K4" s="56">
        <v>14000</v>
      </c>
      <c r="L4" s="56">
        <v>15000</v>
      </c>
      <c r="M4" s="56">
        <v>14000</v>
      </c>
      <c r="N4" s="56">
        <v>11000</v>
      </c>
      <c r="O4" s="56">
        <v>15000</v>
      </c>
      <c r="P4" s="56">
        <v>14000</v>
      </c>
      <c r="Q4" s="56">
        <v>14000</v>
      </c>
      <c r="R4" s="56">
        <v>27000</v>
      </c>
      <c r="S4" s="56">
        <v>24000</v>
      </c>
      <c r="T4" s="56">
        <v>27000</v>
      </c>
      <c r="U4" s="56">
        <v>22000</v>
      </c>
      <c r="V4" s="56">
        <v>22000</v>
      </c>
      <c r="W4" s="56">
        <v>15000</v>
      </c>
      <c r="X4" s="56">
        <v>13000</v>
      </c>
      <c r="Y4" s="56">
        <v>14000</v>
      </c>
      <c r="Z4" s="56">
        <v>17000</v>
      </c>
      <c r="AA4" s="56">
        <v>15000</v>
      </c>
      <c r="AB4" s="56">
        <v>18000</v>
      </c>
      <c r="AC4" s="56">
        <v>13000</v>
      </c>
      <c r="AD4" s="56">
        <v>15000</v>
      </c>
      <c r="AE4" s="56">
        <v>13000</v>
      </c>
      <c r="AF4" s="56">
        <v>15000</v>
      </c>
      <c r="AG4" s="56">
        <v>27000</v>
      </c>
      <c r="AH4" s="56">
        <v>18000</v>
      </c>
      <c r="AI4" s="56">
        <v>17000</v>
      </c>
      <c r="AJ4" s="56">
        <v>15000</v>
      </c>
      <c r="AK4" s="56">
        <v>15000</v>
      </c>
      <c r="AL4" s="56">
        <v>11000</v>
      </c>
      <c r="AM4" s="56">
        <v>13000</v>
      </c>
      <c r="AN4" s="56">
        <v>14000</v>
      </c>
      <c r="AO4" s="56">
        <v>18000</v>
      </c>
      <c r="AP4" s="56">
        <v>11000</v>
      </c>
      <c r="AQ4" s="56">
        <v>14000</v>
      </c>
      <c r="AR4" s="56">
        <v>21000</v>
      </c>
      <c r="AS4" s="56">
        <v>14000</v>
      </c>
      <c r="AT4" s="56">
        <v>15000</v>
      </c>
      <c r="AU4" s="56">
        <v>25000</v>
      </c>
      <c r="AV4" s="56">
        <v>15000</v>
      </c>
      <c r="AW4" s="56">
        <v>15000</v>
      </c>
      <c r="AX4" s="56">
        <v>20000</v>
      </c>
      <c r="AY4" s="56">
        <v>15000</v>
      </c>
      <c r="AZ4" s="56">
        <v>17000</v>
      </c>
      <c r="BA4" s="56">
        <v>17000</v>
      </c>
      <c r="BB4" s="56">
        <v>15000</v>
      </c>
      <c r="BE4" s="57"/>
      <c r="BG4" s="58"/>
      <c r="BH4" s="59"/>
      <c r="BI4" s="58"/>
    </row>
    <row r="5" spans="1:61">
      <c r="A5" s="176"/>
      <c r="B5" s="55" t="s">
        <v>146</v>
      </c>
      <c r="C5" s="53" t="s">
        <v>144</v>
      </c>
      <c r="D5" s="56">
        <v>2400</v>
      </c>
      <c r="E5" s="56">
        <v>1600</v>
      </c>
      <c r="F5" s="56">
        <v>1600</v>
      </c>
      <c r="G5" s="56">
        <v>800</v>
      </c>
      <c r="H5" s="56">
        <v>18000</v>
      </c>
      <c r="I5" s="56">
        <v>15000</v>
      </c>
      <c r="J5" s="56">
        <v>13000</v>
      </c>
      <c r="K5" s="56">
        <v>14000</v>
      </c>
      <c r="L5" s="56">
        <v>15000</v>
      </c>
      <c r="M5" s="56">
        <v>14000</v>
      </c>
      <c r="N5" s="56">
        <v>11000</v>
      </c>
      <c r="O5" s="56">
        <v>15000</v>
      </c>
      <c r="P5" s="56">
        <v>14000</v>
      </c>
      <c r="Q5" s="56">
        <v>14000</v>
      </c>
      <c r="R5" s="56">
        <v>27000</v>
      </c>
      <c r="S5" s="56">
        <v>24000</v>
      </c>
      <c r="T5" s="56">
        <v>27000</v>
      </c>
      <c r="U5" s="56">
        <v>22000</v>
      </c>
      <c r="V5" s="56">
        <v>22000</v>
      </c>
      <c r="W5" s="56">
        <v>15000</v>
      </c>
      <c r="X5" s="56">
        <v>13000</v>
      </c>
      <c r="Y5" s="56">
        <v>14000</v>
      </c>
      <c r="Z5" s="56">
        <v>17000</v>
      </c>
      <c r="AA5" s="56">
        <v>15000</v>
      </c>
      <c r="AB5" s="56">
        <v>18000</v>
      </c>
      <c r="AC5" s="56">
        <v>13000</v>
      </c>
      <c r="AD5" s="56">
        <v>15000</v>
      </c>
      <c r="AE5" s="56">
        <v>13000</v>
      </c>
      <c r="AF5" s="56">
        <v>15000</v>
      </c>
      <c r="AG5" s="56">
        <v>27000</v>
      </c>
      <c r="AH5" s="56">
        <v>18000</v>
      </c>
      <c r="AI5" s="56">
        <v>17000</v>
      </c>
      <c r="AJ5" s="56">
        <v>15000</v>
      </c>
      <c r="AK5" s="56">
        <v>15000</v>
      </c>
      <c r="AL5" s="56">
        <v>11000</v>
      </c>
      <c r="AM5" s="56">
        <v>13000</v>
      </c>
      <c r="AN5" s="56">
        <v>14000</v>
      </c>
      <c r="AO5" s="56">
        <v>18000</v>
      </c>
      <c r="AP5" s="56">
        <v>11000</v>
      </c>
      <c r="AQ5" s="56">
        <v>14000</v>
      </c>
      <c r="AR5" s="56">
        <v>21000</v>
      </c>
      <c r="AS5" s="56">
        <v>14000</v>
      </c>
      <c r="AT5" s="56">
        <v>15000</v>
      </c>
      <c r="AU5" s="56">
        <v>25000</v>
      </c>
      <c r="AV5" s="56">
        <v>15000</v>
      </c>
      <c r="AW5" s="56">
        <v>15000</v>
      </c>
      <c r="AX5" s="56">
        <v>20000</v>
      </c>
      <c r="AY5" s="56">
        <v>15000</v>
      </c>
      <c r="AZ5" s="56">
        <v>17000</v>
      </c>
      <c r="BA5" s="56">
        <v>17000</v>
      </c>
      <c r="BB5" s="56">
        <v>15000</v>
      </c>
      <c r="BE5" s="57"/>
      <c r="BG5" s="58"/>
      <c r="BH5" s="59"/>
      <c r="BI5" s="58"/>
    </row>
    <row r="6" spans="1:61">
      <c r="A6" s="176"/>
      <c r="B6" s="55" t="s">
        <v>147</v>
      </c>
      <c r="C6" s="53" t="s">
        <v>144</v>
      </c>
      <c r="D6" s="56">
        <v>2400</v>
      </c>
      <c r="E6" s="56">
        <v>1600</v>
      </c>
      <c r="F6" s="56">
        <v>1600</v>
      </c>
      <c r="G6" s="56">
        <v>800</v>
      </c>
      <c r="H6" s="56">
        <v>18000</v>
      </c>
      <c r="I6" s="56">
        <v>15000</v>
      </c>
      <c r="J6" s="56">
        <v>13000</v>
      </c>
      <c r="K6" s="56">
        <v>14000</v>
      </c>
      <c r="L6" s="56">
        <v>15000</v>
      </c>
      <c r="M6" s="56">
        <v>14000</v>
      </c>
      <c r="N6" s="56">
        <v>11000</v>
      </c>
      <c r="O6" s="56">
        <v>15000</v>
      </c>
      <c r="P6" s="56">
        <v>14000</v>
      </c>
      <c r="Q6" s="56">
        <v>14000</v>
      </c>
      <c r="R6" s="56">
        <v>27000</v>
      </c>
      <c r="S6" s="56">
        <v>24000</v>
      </c>
      <c r="T6" s="56">
        <v>27000</v>
      </c>
      <c r="U6" s="56">
        <v>22000</v>
      </c>
      <c r="V6" s="56">
        <v>22000</v>
      </c>
      <c r="W6" s="56">
        <v>15000</v>
      </c>
      <c r="X6" s="56">
        <v>13000</v>
      </c>
      <c r="Y6" s="56">
        <v>14000</v>
      </c>
      <c r="Z6" s="56">
        <v>17000</v>
      </c>
      <c r="AA6" s="56">
        <v>15000</v>
      </c>
      <c r="AB6" s="56">
        <v>18000</v>
      </c>
      <c r="AC6" s="56">
        <v>13000</v>
      </c>
      <c r="AD6" s="56">
        <v>15000</v>
      </c>
      <c r="AE6" s="56">
        <v>13000</v>
      </c>
      <c r="AF6" s="56">
        <v>15000</v>
      </c>
      <c r="AG6" s="56">
        <v>27000</v>
      </c>
      <c r="AH6" s="56">
        <v>18000</v>
      </c>
      <c r="AI6" s="56">
        <v>17000</v>
      </c>
      <c r="AJ6" s="56">
        <v>15000</v>
      </c>
      <c r="AK6" s="56">
        <v>15000</v>
      </c>
      <c r="AL6" s="56">
        <v>11000</v>
      </c>
      <c r="AM6" s="56">
        <v>13000</v>
      </c>
      <c r="AN6" s="56">
        <v>14000</v>
      </c>
      <c r="AO6" s="56">
        <v>18000</v>
      </c>
      <c r="AP6" s="56">
        <v>11000</v>
      </c>
      <c r="AQ6" s="56">
        <v>14000</v>
      </c>
      <c r="AR6" s="56">
        <v>21000</v>
      </c>
      <c r="AS6" s="56">
        <v>14000</v>
      </c>
      <c r="AT6" s="56">
        <v>15000</v>
      </c>
      <c r="AU6" s="56">
        <v>25000</v>
      </c>
      <c r="AV6" s="56">
        <v>15000</v>
      </c>
      <c r="AW6" s="56">
        <v>15000</v>
      </c>
      <c r="AX6" s="56">
        <v>20000</v>
      </c>
      <c r="AY6" s="56">
        <v>15000</v>
      </c>
      <c r="AZ6" s="56">
        <v>17000</v>
      </c>
      <c r="BA6" s="56">
        <v>17000</v>
      </c>
      <c r="BB6" s="56">
        <v>15000</v>
      </c>
      <c r="BE6" s="57"/>
      <c r="BG6" s="58"/>
      <c r="BH6" s="59"/>
      <c r="BI6" s="58"/>
    </row>
    <row r="7" spans="1:61">
      <c r="A7" s="176"/>
      <c r="B7" s="55" t="s">
        <v>148</v>
      </c>
      <c r="C7" s="53" t="s">
        <v>144</v>
      </c>
      <c r="D7" s="56">
        <v>2400</v>
      </c>
      <c r="E7" s="56">
        <v>1600</v>
      </c>
      <c r="F7" s="56">
        <v>1600</v>
      </c>
      <c r="G7" s="56">
        <v>800</v>
      </c>
      <c r="H7" s="56">
        <v>18000</v>
      </c>
      <c r="I7" s="56">
        <v>15000</v>
      </c>
      <c r="J7" s="56">
        <v>13000</v>
      </c>
      <c r="K7" s="56">
        <v>14000</v>
      </c>
      <c r="L7" s="56">
        <v>15000</v>
      </c>
      <c r="M7" s="56">
        <v>14000</v>
      </c>
      <c r="N7" s="56">
        <v>11000</v>
      </c>
      <c r="O7" s="56">
        <v>15000</v>
      </c>
      <c r="P7" s="56">
        <v>14000</v>
      </c>
      <c r="Q7" s="56">
        <v>14000</v>
      </c>
      <c r="R7" s="56">
        <v>27000</v>
      </c>
      <c r="S7" s="56">
        <v>24000</v>
      </c>
      <c r="T7" s="56">
        <v>27000</v>
      </c>
      <c r="U7" s="56">
        <v>22000</v>
      </c>
      <c r="V7" s="56">
        <v>22000</v>
      </c>
      <c r="W7" s="56">
        <v>15000</v>
      </c>
      <c r="X7" s="56">
        <v>13000</v>
      </c>
      <c r="Y7" s="56">
        <v>14000</v>
      </c>
      <c r="Z7" s="56">
        <v>17000</v>
      </c>
      <c r="AA7" s="56">
        <v>15000</v>
      </c>
      <c r="AB7" s="56">
        <v>18000</v>
      </c>
      <c r="AC7" s="56">
        <v>13000</v>
      </c>
      <c r="AD7" s="56">
        <v>15000</v>
      </c>
      <c r="AE7" s="56">
        <v>13000</v>
      </c>
      <c r="AF7" s="56">
        <v>15000</v>
      </c>
      <c r="AG7" s="56">
        <v>27000</v>
      </c>
      <c r="AH7" s="56">
        <v>18000</v>
      </c>
      <c r="AI7" s="56">
        <v>17000</v>
      </c>
      <c r="AJ7" s="56">
        <v>15000</v>
      </c>
      <c r="AK7" s="56">
        <v>15000</v>
      </c>
      <c r="AL7" s="56">
        <v>11000</v>
      </c>
      <c r="AM7" s="56">
        <v>13000</v>
      </c>
      <c r="AN7" s="56">
        <v>14000</v>
      </c>
      <c r="AO7" s="56">
        <v>18000</v>
      </c>
      <c r="AP7" s="56">
        <v>11000</v>
      </c>
      <c r="AQ7" s="56">
        <v>14000</v>
      </c>
      <c r="AR7" s="56">
        <v>21000</v>
      </c>
      <c r="AS7" s="56">
        <v>14000</v>
      </c>
      <c r="AT7" s="56">
        <v>15000</v>
      </c>
      <c r="AU7" s="56">
        <v>25000</v>
      </c>
      <c r="AV7" s="56">
        <v>15000</v>
      </c>
      <c r="AW7" s="56">
        <v>15000</v>
      </c>
      <c r="AX7" s="56">
        <v>20000</v>
      </c>
      <c r="AY7" s="56">
        <v>15000</v>
      </c>
      <c r="AZ7" s="56">
        <v>17000</v>
      </c>
      <c r="BA7" s="56">
        <v>17000</v>
      </c>
      <c r="BB7" s="56">
        <v>15000</v>
      </c>
      <c r="BE7" s="57"/>
      <c r="BG7" s="58"/>
      <c r="BH7" s="59"/>
      <c r="BI7" s="58"/>
    </row>
    <row r="8" spans="1:61">
      <c r="A8" s="176"/>
      <c r="B8" s="55" t="s">
        <v>149</v>
      </c>
      <c r="C8" s="53" t="s">
        <v>144</v>
      </c>
      <c r="D8" s="56">
        <v>2400</v>
      </c>
      <c r="E8" s="56">
        <v>1600</v>
      </c>
      <c r="F8" s="56">
        <v>1600</v>
      </c>
      <c r="G8" s="56">
        <v>800</v>
      </c>
      <c r="H8" s="56">
        <v>18000</v>
      </c>
      <c r="I8" s="56">
        <v>15000</v>
      </c>
      <c r="J8" s="56">
        <v>13000</v>
      </c>
      <c r="K8" s="56">
        <v>14000</v>
      </c>
      <c r="L8" s="56">
        <v>15000</v>
      </c>
      <c r="M8" s="56">
        <v>14000</v>
      </c>
      <c r="N8" s="56">
        <v>11000</v>
      </c>
      <c r="O8" s="56">
        <v>15000</v>
      </c>
      <c r="P8" s="56">
        <v>14000</v>
      </c>
      <c r="Q8" s="56">
        <v>14000</v>
      </c>
      <c r="R8" s="56">
        <v>27000</v>
      </c>
      <c r="S8" s="56">
        <v>24000</v>
      </c>
      <c r="T8" s="56">
        <v>27000</v>
      </c>
      <c r="U8" s="56">
        <v>22000</v>
      </c>
      <c r="V8" s="56">
        <v>22000</v>
      </c>
      <c r="W8" s="56">
        <v>15000</v>
      </c>
      <c r="X8" s="56">
        <v>13000</v>
      </c>
      <c r="Y8" s="56">
        <v>14000</v>
      </c>
      <c r="Z8" s="56">
        <v>17000</v>
      </c>
      <c r="AA8" s="56">
        <v>15000</v>
      </c>
      <c r="AB8" s="56">
        <v>18000</v>
      </c>
      <c r="AC8" s="56">
        <v>13000</v>
      </c>
      <c r="AD8" s="56">
        <v>15000</v>
      </c>
      <c r="AE8" s="56">
        <v>13000</v>
      </c>
      <c r="AF8" s="56">
        <v>15000</v>
      </c>
      <c r="AG8" s="56">
        <v>27000</v>
      </c>
      <c r="AH8" s="56">
        <v>18000</v>
      </c>
      <c r="AI8" s="56">
        <v>17000</v>
      </c>
      <c r="AJ8" s="56">
        <v>15000</v>
      </c>
      <c r="AK8" s="56">
        <v>15000</v>
      </c>
      <c r="AL8" s="56">
        <v>11000</v>
      </c>
      <c r="AM8" s="56">
        <v>13000</v>
      </c>
      <c r="AN8" s="56">
        <v>14000</v>
      </c>
      <c r="AO8" s="56">
        <v>18000</v>
      </c>
      <c r="AP8" s="56">
        <v>11000</v>
      </c>
      <c r="AQ8" s="56">
        <v>14000</v>
      </c>
      <c r="AR8" s="56">
        <v>21000</v>
      </c>
      <c r="AS8" s="56">
        <v>14000</v>
      </c>
      <c r="AT8" s="56">
        <v>15000</v>
      </c>
      <c r="AU8" s="56">
        <v>25000</v>
      </c>
      <c r="AV8" s="56">
        <v>15000</v>
      </c>
      <c r="AW8" s="56">
        <v>15000</v>
      </c>
      <c r="AX8" s="56">
        <v>20000</v>
      </c>
      <c r="AY8" s="56">
        <v>15000</v>
      </c>
      <c r="AZ8" s="56">
        <v>17000</v>
      </c>
      <c r="BA8" s="56">
        <v>17000</v>
      </c>
      <c r="BB8" s="56">
        <v>15000</v>
      </c>
      <c r="BE8" s="57"/>
      <c r="BG8" s="58"/>
      <c r="BH8" s="59"/>
      <c r="BI8" s="58"/>
    </row>
    <row r="9" spans="1:61">
      <c r="A9" s="177" t="s">
        <v>150</v>
      </c>
      <c r="B9" s="60" t="s">
        <v>151</v>
      </c>
      <c r="C9" s="61" t="s">
        <v>152</v>
      </c>
      <c r="D9" s="62">
        <v>2400</v>
      </c>
      <c r="E9" s="62">
        <v>1600</v>
      </c>
      <c r="F9" s="62">
        <v>1600</v>
      </c>
      <c r="G9" s="62">
        <v>800</v>
      </c>
      <c r="H9" s="62">
        <v>13000</v>
      </c>
      <c r="I9" s="62">
        <v>11000</v>
      </c>
      <c r="J9" s="62">
        <v>9000</v>
      </c>
      <c r="K9" s="62">
        <v>10000</v>
      </c>
      <c r="L9" s="62">
        <v>11000</v>
      </c>
      <c r="M9" s="62">
        <v>10000</v>
      </c>
      <c r="N9" s="62">
        <v>8000</v>
      </c>
      <c r="O9" s="62">
        <v>11000</v>
      </c>
      <c r="P9" s="62">
        <v>10000</v>
      </c>
      <c r="Q9" s="62">
        <v>10000</v>
      </c>
      <c r="R9" s="62">
        <v>19000</v>
      </c>
      <c r="S9" s="62">
        <v>17000</v>
      </c>
      <c r="T9" s="62">
        <v>19000</v>
      </c>
      <c r="U9" s="62">
        <v>16000</v>
      </c>
      <c r="V9" s="62">
        <v>16000</v>
      </c>
      <c r="W9" s="62">
        <v>11000</v>
      </c>
      <c r="X9" s="62">
        <v>9000</v>
      </c>
      <c r="Y9" s="62">
        <v>10000</v>
      </c>
      <c r="Z9" s="62">
        <v>12000</v>
      </c>
      <c r="AA9" s="62">
        <v>11000</v>
      </c>
      <c r="AB9" s="62">
        <v>13000</v>
      </c>
      <c r="AC9" s="62">
        <v>9000</v>
      </c>
      <c r="AD9" s="62">
        <v>11000</v>
      </c>
      <c r="AE9" s="62">
        <v>9000</v>
      </c>
      <c r="AF9" s="62">
        <v>11000</v>
      </c>
      <c r="AG9" s="62">
        <v>19000</v>
      </c>
      <c r="AH9" s="62">
        <v>13000</v>
      </c>
      <c r="AI9" s="62">
        <v>12000</v>
      </c>
      <c r="AJ9" s="62">
        <v>11000</v>
      </c>
      <c r="AK9" s="62">
        <v>11000</v>
      </c>
      <c r="AL9" s="62">
        <v>8000</v>
      </c>
      <c r="AM9" s="62">
        <v>9000</v>
      </c>
      <c r="AN9" s="62">
        <v>10000</v>
      </c>
      <c r="AO9" s="62">
        <v>13000</v>
      </c>
      <c r="AP9" s="62">
        <v>8000</v>
      </c>
      <c r="AQ9" s="62">
        <v>10000</v>
      </c>
      <c r="AR9" s="62">
        <v>15000</v>
      </c>
      <c r="AS9" s="62">
        <v>10000</v>
      </c>
      <c r="AT9" s="62">
        <v>11000</v>
      </c>
      <c r="AU9" s="62">
        <v>18000</v>
      </c>
      <c r="AV9" s="62">
        <v>11000</v>
      </c>
      <c r="AW9" s="62">
        <v>11000</v>
      </c>
      <c r="AX9" s="62">
        <v>14000</v>
      </c>
      <c r="AY9" s="62">
        <v>11000</v>
      </c>
      <c r="AZ9" s="62">
        <v>12000</v>
      </c>
      <c r="BA9" s="62">
        <v>12000</v>
      </c>
      <c r="BB9" s="62">
        <v>11000</v>
      </c>
      <c r="BE9" s="57"/>
      <c r="BG9" s="58"/>
      <c r="BH9" s="59"/>
      <c r="BI9" s="58"/>
    </row>
    <row r="10" spans="1:61">
      <c r="A10" s="177"/>
      <c r="B10" s="60" t="s">
        <v>153</v>
      </c>
      <c r="C10" s="61" t="s">
        <v>152</v>
      </c>
      <c r="D10" s="62">
        <v>2400</v>
      </c>
      <c r="E10" s="62">
        <v>1600</v>
      </c>
      <c r="F10" s="62">
        <v>1600</v>
      </c>
      <c r="G10" s="62">
        <v>800</v>
      </c>
      <c r="H10" s="62">
        <v>13000</v>
      </c>
      <c r="I10" s="62">
        <v>11000</v>
      </c>
      <c r="J10" s="62">
        <v>9000</v>
      </c>
      <c r="K10" s="62">
        <v>10000</v>
      </c>
      <c r="L10" s="62">
        <v>11000</v>
      </c>
      <c r="M10" s="62">
        <v>10000</v>
      </c>
      <c r="N10" s="62">
        <v>8000</v>
      </c>
      <c r="O10" s="62">
        <v>11000</v>
      </c>
      <c r="P10" s="62">
        <v>10000</v>
      </c>
      <c r="Q10" s="62">
        <v>10000</v>
      </c>
      <c r="R10" s="62">
        <v>19000</v>
      </c>
      <c r="S10" s="62">
        <v>17000</v>
      </c>
      <c r="T10" s="62">
        <v>19000</v>
      </c>
      <c r="U10" s="62">
        <v>16000</v>
      </c>
      <c r="V10" s="62">
        <v>16000</v>
      </c>
      <c r="W10" s="62">
        <v>11000</v>
      </c>
      <c r="X10" s="62">
        <v>9000</v>
      </c>
      <c r="Y10" s="62">
        <v>10000</v>
      </c>
      <c r="Z10" s="62">
        <v>12000</v>
      </c>
      <c r="AA10" s="62">
        <v>11000</v>
      </c>
      <c r="AB10" s="62">
        <v>13000</v>
      </c>
      <c r="AC10" s="62">
        <v>9000</v>
      </c>
      <c r="AD10" s="62">
        <v>11000</v>
      </c>
      <c r="AE10" s="62">
        <v>9000</v>
      </c>
      <c r="AF10" s="62">
        <v>11000</v>
      </c>
      <c r="AG10" s="62">
        <v>19000</v>
      </c>
      <c r="AH10" s="62">
        <v>13000</v>
      </c>
      <c r="AI10" s="62">
        <v>12000</v>
      </c>
      <c r="AJ10" s="62">
        <v>11000</v>
      </c>
      <c r="AK10" s="62">
        <v>11000</v>
      </c>
      <c r="AL10" s="62">
        <v>8000</v>
      </c>
      <c r="AM10" s="62">
        <v>9000</v>
      </c>
      <c r="AN10" s="62">
        <v>10000</v>
      </c>
      <c r="AO10" s="62">
        <v>13000</v>
      </c>
      <c r="AP10" s="62">
        <v>8000</v>
      </c>
      <c r="AQ10" s="62">
        <v>10000</v>
      </c>
      <c r="AR10" s="62">
        <v>15000</v>
      </c>
      <c r="AS10" s="62">
        <v>10000</v>
      </c>
      <c r="AT10" s="62">
        <v>11000</v>
      </c>
      <c r="AU10" s="62">
        <v>18000</v>
      </c>
      <c r="AV10" s="62">
        <v>11000</v>
      </c>
      <c r="AW10" s="62">
        <v>11000</v>
      </c>
      <c r="AX10" s="62">
        <v>14000</v>
      </c>
      <c r="AY10" s="62">
        <v>11000</v>
      </c>
      <c r="AZ10" s="62">
        <v>12000</v>
      </c>
      <c r="BA10" s="62">
        <v>12000</v>
      </c>
      <c r="BB10" s="62">
        <v>11000</v>
      </c>
      <c r="BE10" s="57"/>
      <c r="BG10" s="58"/>
      <c r="BH10" s="59"/>
      <c r="BI10" s="58"/>
    </row>
    <row r="11" spans="1:61">
      <c r="A11" s="177"/>
      <c r="B11" s="60" t="s">
        <v>154</v>
      </c>
      <c r="C11" s="61" t="s">
        <v>152</v>
      </c>
      <c r="D11" s="62">
        <v>2400</v>
      </c>
      <c r="E11" s="62">
        <v>1600</v>
      </c>
      <c r="F11" s="62">
        <v>1600</v>
      </c>
      <c r="G11" s="62">
        <v>800</v>
      </c>
      <c r="H11" s="62">
        <v>13000</v>
      </c>
      <c r="I11" s="62">
        <v>11000</v>
      </c>
      <c r="J11" s="62">
        <v>9000</v>
      </c>
      <c r="K11" s="62">
        <v>10000</v>
      </c>
      <c r="L11" s="62">
        <v>11000</v>
      </c>
      <c r="M11" s="62">
        <v>10000</v>
      </c>
      <c r="N11" s="62">
        <v>8000</v>
      </c>
      <c r="O11" s="62">
        <v>11000</v>
      </c>
      <c r="P11" s="62">
        <v>10000</v>
      </c>
      <c r="Q11" s="62">
        <v>10000</v>
      </c>
      <c r="R11" s="62">
        <v>19000</v>
      </c>
      <c r="S11" s="62">
        <v>17000</v>
      </c>
      <c r="T11" s="62">
        <v>19000</v>
      </c>
      <c r="U11" s="62">
        <v>16000</v>
      </c>
      <c r="V11" s="62">
        <v>16000</v>
      </c>
      <c r="W11" s="62">
        <v>11000</v>
      </c>
      <c r="X11" s="62">
        <v>9000</v>
      </c>
      <c r="Y11" s="62">
        <v>10000</v>
      </c>
      <c r="Z11" s="62">
        <v>12000</v>
      </c>
      <c r="AA11" s="62">
        <v>11000</v>
      </c>
      <c r="AB11" s="62">
        <v>13000</v>
      </c>
      <c r="AC11" s="62">
        <v>9000</v>
      </c>
      <c r="AD11" s="62">
        <v>11000</v>
      </c>
      <c r="AE11" s="62">
        <v>9000</v>
      </c>
      <c r="AF11" s="62">
        <v>11000</v>
      </c>
      <c r="AG11" s="62">
        <v>19000</v>
      </c>
      <c r="AH11" s="62">
        <v>13000</v>
      </c>
      <c r="AI11" s="62">
        <v>12000</v>
      </c>
      <c r="AJ11" s="62">
        <v>11000</v>
      </c>
      <c r="AK11" s="62">
        <v>11000</v>
      </c>
      <c r="AL11" s="62">
        <v>8000</v>
      </c>
      <c r="AM11" s="62">
        <v>9000</v>
      </c>
      <c r="AN11" s="62">
        <v>10000</v>
      </c>
      <c r="AO11" s="62">
        <v>13000</v>
      </c>
      <c r="AP11" s="62">
        <v>8000</v>
      </c>
      <c r="AQ11" s="62">
        <v>10000</v>
      </c>
      <c r="AR11" s="62">
        <v>15000</v>
      </c>
      <c r="AS11" s="62">
        <v>10000</v>
      </c>
      <c r="AT11" s="62">
        <v>11000</v>
      </c>
      <c r="AU11" s="62">
        <v>18000</v>
      </c>
      <c r="AV11" s="62">
        <v>11000</v>
      </c>
      <c r="AW11" s="62">
        <v>11000</v>
      </c>
      <c r="AX11" s="62">
        <v>14000</v>
      </c>
      <c r="AY11" s="62">
        <v>11000</v>
      </c>
      <c r="AZ11" s="62">
        <v>12000</v>
      </c>
      <c r="BA11" s="62">
        <v>12000</v>
      </c>
      <c r="BB11" s="62">
        <v>11000</v>
      </c>
      <c r="BE11" s="57"/>
      <c r="BG11" s="58"/>
      <c r="BH11" s="59"/>
      <c r="BI11" s="58"/>
    </row>
    <row r="12" spans="1:61">
      <c r="A12" s="177"/>
      <c r="B12" s="60" t="s">
        <v>155</v>
      </c>
      <c r="C12" s="61" t="s">
        <v>152</v>
      </c>
      <c r="D12" s="62">
        <v>2400</v>
      </c>
      <c r="E12" s="62">
        <v>1600</v>
      </c>
      <c r="F12" s="62">
        <v>1600</v>
      </c>
      <c r="G12" s="62">
        <v>800</v>
      </c>
      <c r="H12" s="62">
        <v>13000</v>
      </c>
      <c r="I12" s="62">
        <v>11000</v>
      </c>
      <c r="J12" s="62">
        <v>9000</v>
      </c>
      <c r="K12" s="62">
        <v>10000</v>
      </c>
      <c r="L12" s="62">
        <v>11000</v>
      </c>
      <c r="M12" s="62">
        <v>10000</v>
      </c>
      <c r="N12" s="62">
        <v>8000</v>
      </c>
      <c r="O12" s="62">
        <v>11000</v>
      </c>
      <c r="P12" s="62">
        <v>10000</v>
      </c>
      <c r="Q12" s="62">
        <v>10000</v>
      </c>
      <c r="R12" s="62">
        <v>19000</v>
      </c>
      <c r="S12" s="62">
        <v>17000</v>
      </c>
      <c r="T12" s="62">
        <v>19000</v>
      </c>
      <c r="U12" s="62">
        <v>16000</v>
      </c>
      <c r="V12" s="62">
        <v>16000</v>
      </c>
      <c r="W12" s="62">
        <v>11000</v>
      </c>
      <c r="X12" s="62">
        <v>9000</v>
      </c>
      <c r="Y12" s="62">
        <v>10000</v>
      </c>
      <c r="Z12" s="62">
        <v>12000</v>
      </c>
      <c r="AA12" s="62">
        <v>11000</v>
      </c>
      <c r="AB12" s="62">
        <v>13000</v>
      </c>
      <c r="AC12" s="62">
        <v>9000</v>
      </c>
      <c r="AD12" s="62">
        <v>11000</v>
      </c>
      <c r="AE12" s="62">
        <v>9000</v>
      </c>
      <c r="AF12" s="62">
        <v>11000</v>
      </c>
      <c r="AG12" s="62">
        <v>19000</v>
      </c>
      <c r="AH12" s="62">
        <v>13000</v>
      </c>
      <c r="AI12" s="62">
        <v>12000</v>
      </c>
      <c r="AJ12" s="62">
        <v>11000</v>
      </c>
      <c r="AK12" s="62">
        <v>11000</v>
      </c>
      <c r="AL12" s="62">
        <v>8000</v>
      </c>
      <c r="AM12" s="62">
        <v>9000</v>
      </c>
      <c r="AN12" s="62">
        <v>10000</v>
      </c>
      <c r="AO12" s="62">
        <v>13000</v>
      </c>
      <c r="AP12" s="62">
        <v>8000</v>
      </c>
      <c r="AQ12" s="62">
        <v>10000</v>
      </c>
      <c r="AR12" s="62">
        <v>15000</v>
      </c>
      <c r="AS12" s="62">
        <v>10000</v>
      </c>
      <c r="AT12" s="62">
        <v>11000</v>
      </c>
      <c r="AU12" s="62">
        <v>18000</v>
      </c>
      <c r="AV12" s="62">
        <v>11000</v>
      </c>
      <c r="AW12" s="62">
        <v>11000</v>
      </c>
      <c r="AX12" s="62">
        <v>14000</v>
      </c>
      <c r="AY12" s="62">
        <v>11000</v>
      </c>
      <c r="AZ12" s="62">
        <v>12000</v>
      </c>
      <c r="BA12" s="62">
        <v>12000</v>
      </c>
      <c r="BB12" s="62">
        <v>11000</v>
      </c>
      <c r="BE12" s="57"/>
      <c r="BG12" s="58"/>
      <c r="BH12" s="59"/>
      <c r="BI12" s="58"/>
    </row>
    <row r="13" spans="1:61">
      <c r="A13" s="177"/>
      <c r="B13" s="60" t="s">
        <v>156</v>
      </c>
      <c r="C13" s="61" t="s">
        <v>152</v>
      </c>
      <c r="D13" s="62">
        <v>2400</v>
      </c>
      <c r="E13" s="62">
        <v>1600</v>
      </c>
      <c r="F13" s="62">
        <v>1600</v>
      </c>
      <c r="G13" s="62">
        <v>800</v>
      </c>
      <c r="H13" s="62">
        <v>13000</v>
      </c>
      <c r="I13" s="62">
        <v>11000</v>
      </c>
      <c r="J13" s="62">
        <v>9000</v>
      </c>
      <c r="K13" s="62">
        <v>10000</v>
      </c>
      <c r="L13" s="62">
        <v>11000</v>
      </c>
      <c r="M13" s="62">
        <v>10000</v>
      </c>
      <c r="N13" s="62">
        <v>8000</v>
      </c>
      <c r="O13" s="62">
        <v>11000</v>
      </c>
      <c r="P13" s="62">
        <v>10000</v>
      </c>
      <c r="Q13" s="62">
        <v>10000</v>
      </c>
      <c r="R13" s="62">
        <v>19000</v>
      </c>
      <c r="S13" s="62">
        <v>17000</v>
      </c>
      <c r="T13" s="62">
        <v>19000</v>
      </c>
      <c r="U13" s="62">
        <v>16000</v>
      </c>
      <c r="V13" s="62">
        <v>16000</v>
      </c>
      <c r="W13" s="62">
        <v>11000</v>
      </c>
      <c r="X13" s="62">
        <v>9000</v>
      </c>
      <c r="Y13" s="62">
        <v>10000</v>
      </c>
      <c r="Z13" s="62">
        <v>12000</v>
      </c>
      <c r="AA13" s="62">
        <v>11000</v>
      </c>
      <c r="AB13" s="62">
        <v>13000</v>
      </c>
      <c r="AC13" s="62">
        <v>9000</v>
      </c>
      <c r="AD13" s="62">
        <v>11000</v>
      </c>
      <c r="AE13" s="62">
        <v>9000</v>
      </c>
      <c r="AF13" s="62">
        <v>11000</v>
      </c>
      <c r="AG13" s="62">
        <v>19000</v>
      </c>
      <c r="AH13" s="62">
        <v>13000</v>
      </c>
      <c r="AI13" s="62">
        <v>12000</v>
      </c>
      <c r="AJ13" s="62">
        <v>11000</v>
      </c>
      <c r="AK13" s="62">
        <v>11000</v>
      </c>
      <c r="AL13" s="62">
        <v>8000</v>
      </c>
      <c r="AM13" s="62">
        <v>9000</v>
      </c>
      <c r="AN13" s="62">
        <v>10000</v>
      </c>
      <c r="AO13" s="62">
        <v>13000</v>
      </c>
      <c r="AP13" s="62">
        <v>8000</v>
      </c>
      <c r="AQ13" s="62">
        <v>10000</v>
      </c>
      <c r="AR13" s="62">
        <v>15000</v>
      </c>
      <c r="AS13" s="62">
        <v>10000</v>
      </c>
      <c r="AT13" s="62">
        <v>11000</v>
      </c>
      <c r="AU13" s="62">
        <v>18000</v>
      </c>
      <c r="AV13" s="62">
        <v>11000</v>
      </c>
      <c r="AW13" s="62">
        <v>11000</v>
      </c>
      <c r="AX13" s="62">
        <v>14000</v>
      </c>
      <c r="AY13" s="62">
        <v>11000</v>
      </c>
      <c r="AZ13" s="62">
        <v>12000</v>
      </c>
      <c r="BA13" s="62">
        <v>12000</v>
      </c>
      <c r="BB13" s="62">
        <v>11000</v>
      </c>
      <c r="BE13" s="57"/>
      <c r="BG13" s="58"/>
      <c r="BH13" s="59"/>
      <c r="BI13" s="58"/>
    </row>
    <row r="14" spans="1:61">
      <c r="A14" s="177"/>
      <c r="B14" s="60" t="s">
        <v>157</v>
      </c>
      <c r="C14" s="61" t="s">
        <v>152</v>
      </c>
      <c r="D14" s="62">
        <v>2400</v>
      </c>
      <c r="E14" s="62">
        <v>1600</v>
      </c>
      <c r="F14" s="62">
        <v>1600</v>
      </c>
      <c r="G14" s="62">
        <v>800</v>
      </c>
      <c r="H14" s="62">
        <v>13000</v>
      </c>
      <c r="I14" s="62">
        <v>11000</v>
      </c>
      <c r="J14" s="62">
        <v>9000</v>
      </c>
      <c r="K14" s="62">
        <v>10000</v>
      </c>
      <c r="L14" s="62">
        <v>11000</v>
      </c>
      <c r="M14" s="62">
        <v>10000</v>
      </c>
      <c r="N14" s="62">
        <v>8000</v>
      </c>
      <c r="O14" s="62">
        <v>11000</v>
      </c>
      <c r="P14" s="62">
        <v>10000</v>
      </c>
      <c r="Q14" s="62">
        <v>10000</v>
      </c>
      <c r="R14" s="62">
        <v>19000</v>
      </c>
      <c r="S14" s="62">
        <v>17000</v>
      </c>
      <c r="T14" s="62">
        <v>19000</v>
      </c>
      <c r="U14" s="62">
        <v>16000</v>
      </c>
      <c r="V14" s="62">
        <v>16000</v>
      </c>
      <c r="W14" s="62">
        <v>11000</v>
      </c>
      <c r="X14" s="62">
        <v>9000</v>
      </c>
      <c r="Y14" s="62">
        <v>10000</v>
      </c>
      <c r="Z14" s="62">
        <v>12000</v>
      </c>
      <c r="AA14" s="62">
        <v>11000</v>
      </c>
      <c r="AB14" s="62">
        <v>13000</v>
      </c>
      <c r="AC14" s="62">
        <v>9000</v>
      </c>
      <c r="AD14" s="62">
        <v>11000</v>
      </c>
      <c r="AE14" s="62">
        <v>9000</v>
      </c>
      <c r="AF14" s="62">
        <v>11000</v>
      </c>
      <c r="AG14" s="62">
        <v>19000</v>
      </c>
      <c r="AH14" s="62">
        <v>13000</v>
      </c>
      <c r="AI14" s="62">
        <v>12000</v>
      </c>
      <c r="AJ14" s="62">
        <v>11000</v>
      </c>
      <c r="AK14" s="62">
        <v>11000</v>
      </c>
      <c r="AL14" s="62">
        <v>8000</v>
      </c>
      <c r="AM14" s="62">
        <v>9000</v>
      </c>
      <c r="AN14" s="62">
        <v>10000</v>
      </c>
      <c r="AO14" s="62">
        <v>13000</v>
      </c>
      <c r="AP14" s="62">
        <v>8000</v>
      </c>
      <c r="AQ14" s="62">
        <v>10000</v>
      </c>
      <c r="AR14" s="62">
        <v>15000</v>
      </c>
      <c r="AS14" s="62">
        <v>10000</v>
      </c>
      <c r="AT14" s="62">
        <v>11000</v>
      </c>
      <c r="AU14" s="62">
        <v>18000</v>
      </c>
      <c r="AV14" s="62">
        <v>11000</v>
      </c>
      <c r="AW14" s="62">
        <v>11000</v>
      </c>
      <c r="AX14" s="62">
        <v>14000</v>
      </c>
      <c r="AY14" s="62">
        <v>11000</v>
      </c>
      <c r="AZ14" s="62">
        <v>12000</v>
      </c>
      <c r="BA14" s="62">
        <v>12000</v>
      </c>
      <c r="BB14" s="62">
        <v>11000</v>
      </c>
      <c r="BE14" s="57"/>
      <c r="BG14" s="58"/>
      <c r="BH14" s="59"/>
      <c r="BI14" s="58"/>
    </row>
    <row r="15" spans="1:61">
      <c r="A15" s="177"/>
      <c r="B15" s="60" t="s">
        <v>158</v>
      </c>
      <c r="C15" s="61" t="s">
        <v>152</v>
      </c>
      <c r="D15" s="62">
        <v>2400</v>
      </c>
      <c r="E15" s="62">
        <v>1600</v>
      </c>
      <c r="F15" s="62">
        <v>1600</v>
      </c>
      <c r="G15" s="62">
        <v>800</v>
      </c>
      <c r="H15" s="62">
        <v>13000</v>
      </c>
      <c r="I15" s="62">
        <v>11000</v>
      </c>
      <c r="J15" s="62">
        <v>9000</v>
      </c>
      <c r="K15" s="62">
        <v>10000</v>
      </c>
      <c r="L15" s="62">
        <v>11000</v>
      </c>
      <c r="M15" s="62">
        <v>10000</v>
      </c>
      <c r="N15" s="62">
        <v>8000</v>
      </c>
      <c r="O15" s="62">
        <v>11000</v>
      </c>
      <c r="P15" s="62">
        <v>10000</v>
      </c>
      <c r="Q15" s="62">
        <v>10000</v>
      </c>
      <c r="R15" s="62">
        <v>19000</v>
      </c>
      <c r="S15" s="62">
        <v>17000</v>
      </c>
      <c r="T15" s="62">
        <v>19000</v>
      </c>
      <c r="U15" s="62">
        <v>16000</v>
      </c>
      <c r="V15" s="62">
        <v>16000</v>
      </c>
      <c r="W15" s="62">
        <v>11000</v>
      </c>
      <c r="X15" s="62">
        <v>9000</v>
      </c>
      <c r="Y15" s="62">
        <v>10000</v>
      </c>
      <c r="Z15" s="62">
        <v>12000</v>
      </c>
      <c r="AA15" s="62">
        <v>11000</v>
      </c>
      <c r="AB15" s="62">
        <v>13000</v>
      </c>
      <c r="AC15" s="62">
        <v>9000</v>
      </c>
      <c r="AD15" s="62">
        <v>11000</v>
      </c>
      <c r="AE15" s="62">
        <v>9000</v>
      </c>
      <c r="AF15" s="62">
        <v>11000</v>
      </c>
      <c r="AG15" s="62">
        <v>19000</v>
      </c>
      <c r="AH15" s="62">
        <v>13000</v>
      </c>
      <c r="AI15" s="62">
        <v>12000</v>
      </c>
      <c r="AJ15" s="62">
        <v>11000</v>
      </c>
      <c r="AK15" s="62">
        <v>11000</v>
      </c>
      <c r="AL15" s="62">
        <v>8000</v>
      </c>
      <c r="AM15" s="62">
        <v>9000</v>
      </c>
      <c r="AN15" s="62">
        <v>10000</v>
      </c>
      <c r="AO15" s="62">
        <v>13000</v>
      </c>
      <c r="AP15" s="62">
        <v>8000</v>
      </c>
      <c r="AQ15" s="62">
        <v>10000</v>
      </c>
      <c r="AR15" s="62">
        <v>15000</v>
      </c>
      <c r="AS15" s="62">
        <v>10000</v>
      </c>
      <c r="AT15" s="62">
        <v>11000</v>
      </c>
      <c r="AU15" s="62">
        <v>18000</v>
      </c>
      <c r="AV15" s="62">
        <v>11000</v>
      </c>
      <c r="AW15" s="62">
        <v>11000</v>
      </c>
      <c r="AX15" s="62">
        <v>14000</v>
      </c>
      <c r="AY15" s="62">
        <v>11000</v>
      </c>
      <c r="AZ15" s="62">
        <v>12000</v>
      </c>
      <c r="BA15" s="62">
        <v>12000</v>
      </c>
      <c r="BB15" s="62">
        <v>11000</v>
      </c>
      <c r="BE15" s="57"/>
      <c r="BG15" s="58"/>
      <c r="BH15" s="59"/>
      <c r="BI15" s="58"/>
    </row>
    <row r="16" spans="1:61">
      <c r="A16" s="178" t="s">
        <v>159</v>
      </c>
      <c r="B16" s="55" t="s">
        <v>160</v>
      </c>
      <c r="C16" s="53" t="s">
        <v>152</v>
      </c>
      <c r="D16" s="56">
        <v>2400</v>
      </c>
      <c r="E16" s="56">
        <v>1600</v>
      </c>
      <c r="F16" s="56">
        <v>1600</v>
      </c>
      <c r="G16" s="56">
        <v>800</v>
      </c>
      <c r="H16" s="99">
        <v>13000</v>
      </c>
      <c r="I16" s="99">
        <v>11000</v>
      </c>
      <c r="J16" s="99">
        <v>9000</v>
      </c>
      <c r="K16" s="99">
        <v>10000</v>
      </c>
      <c r="L16" s="99">
        <v>11000</v>
      </c>
      <c r="M16" s="99">
        <v>10000</v>
      </c>
      <c r="N16" s="99">
        <v>8000</v>
      </c>
      <c r="O16" s="99">
        <v>11000</v>
      </c>
      <c r="P16" s="99">
        <v>10000</v>
      </c>
      <c r="Q16" s="99">
        <v>10000</v>
      </c>
      <c r="R16" s="99">
        <v>19000</v>
      </c>
      <c r="S16" s="99">
        <v>17000</v>
      </c>
      <c r="T16" s="99">
        <v>19000</v>
      </c>
      <c r="U16" s="99">
        <v>16000</v>
      </c>
      <c r="V16" s="99">
        <v>16000</v>
      </c>
      <c r="W16" s="99">
        <v>11000</v>
      </c>
      <c r="X16" s="99">
        <v>9000</v>
      </c>
      <c r="Y16" s="99">
        <v>10000</v>
      </c>
      <c r="Z16" s="99">
        <v>12000</v>
      </c>
      <c r="AA16" s="99">
        <v>11000</v>
      </c>
      <c r="AB16" s="99">
        <v>13000</v>
      </c>
      <c r="AC16" s="99">
        <v>9000</v>
      </c>
      <c r="AD16" s="99">
        <v>11000</v>
      </c>
      <c r="AE16" s="99">
        <v>9000</v>
      </c>
      <c r="AF16" s="99">
        <v>11000</v>
      </c>
      <c r="AG16" s="99">
        <v>19000</v>
      </c>
      <c r="AH16" s="99">
        <v>13000</v>
      </c>
      <c r="AI16" s="99">
        <v>12000</v>
      </c>
      <c r="AJ16" s="99">
        <v>11000</v>
      </c>
      <c r="AK16" s="99">
        <v>11000</v>
      </c>
      <c r="AL16" s="99">
        <v>8000</v>
      </c>
      <c r="AM16" s="99">
        <v>9000</v>
      </c>
      <c r="AN16" s="99">
        <v>10000</v>
      </c>
      <c r="AO16" s="99">
        <v>13000</v>
      </c>
      <c r="AP16" s="99">
        <v>8000</v>
      </c>
      <c r="AQ16" s="99">
        <v>10000</v>
      </c>
      <c r="AR16" s="99">
        <v>15000</v>
      </c>
      <c r="AS16" s="99">
        <v>10000</v>
      </c>
      <c r="AT16" s="99">
        <v>11000</v>
      </c>
      <c r="AU16" s="99">
        <v>18000</v>
      </c>
      <c r="AV16" s="99">
        <v>11000</v>
      </c>
      <c r="AW16" s="99">
        <v>11000</v>
      </c>
      <c r="AX16" s="99">
        <v>14000</v>
      </c>
      <c r="AY16" s="99">
        <v>11000</v>
      </c>
      <c r="AZ16" s="99">
        <v>12000</v>
      </c>
      <c r="BA16" s="99">
        <v>12000</v>
      </c>
      <c r="BB16" s="99">
        <v>11000</v>
      </c>
      <c r="BE16" s="57"/>
      <c r="BG16" s="58"/>
      <c r="BH16" s="59"/>
      <c r="BI16" s="58"/>
    </row>
    <row r="17" spans="1:61">
      <c r="A17" s="176"/>
      <c r="B17" s="55" t="s">
        <v>161</v>
      </c>
      <c r="C17" s="53" t="s">
        <v>152</v>
      </c>
      <c r="D17" s="56">
        <v>2400</v>
      </c>
      <c r="E17" s="56">
        <v>1600</v>
      </c>
      <c r="F17" s="56">
        <v>1600</v>
      </c>
      <c r="G17" s="56">
        <v>800</v>
      </c>
      <c r="H17" s="99">
        <v>13000</v>
      </c>
      <c r="I17" s="99">
        <v>11000</v>
      </c>
      <c r="J17" s="99">
        <v>9000</v>
      </c>
      <c r="K17" s="99">
        <v>10000</v>
      </c>
      <c r="L17" s="99">
        <v>11000</v>
      </c>
      <c r="M17" s="99">
        <v>10000</v>
      </c>
      <c r="N17" s="99">
        <v>8000</v>
      </c>
      <c r="O17" s="99">
        <v>11000</v>
      </c>
      <c r="P17" s="99">
        <v>10000</v>
      </c>
      <c r="Q17" s="99">
        <v>10000</v>
      </c>
      <c r="R17" s="99">
        <v>19000</v>
      </c>
      <c r="S17" s="99">
        <v>17000</v>
      </c>
      <c r="T17" s="99">
        <v>19000</v>
      </c>
      <c r="U17" s="99">
        <v>16000</v>
      </c>
      <c r="V17" s="99">
        <v>16000</v>
      </c>
      <c r="W17" s="99">
        <v>11000</v>
      </c>
      <c r="X17" s="99">
        <v>9000</v>
      </c>
      <c r="Y17" s="99">
        <v>10000</v>
      </c>
      <c r="Z17" s="99">
        <v>12000</v>
      </c>
      <c r="AA17" s="99">
        <v>11000</v>
      </c>
      <c r="AB17" s="99">
        <v>13000</v>
      </c>
      <c r="AC17" s="99">
        <v>9000</v>
      </c>
      <c r="AD17" s="99">
        <v>11000</v>
      </c>
      <c r="AE17" s="99">
        <v>9000</v>
      </c>
      <c r="AF17" s="99">
        <v>11000</v>
      </c>
      <c r="AG17" s="99">
        <v>19000</v>
      </c>
      <c r="AH17" s="99">
        <v>13000</v>
      </c>
      <c r="AI17" s="99">
        <v>12000</v>
      </c>
      <c r="AJ17" s="99">
        <v>11000</v>
      </c>
      <c r="AK17" s="99">
        <v>11000</v>
      </c>
      <c r="AL17" s="99">
        <v>8000</v>
      </c>
      <c r="AM17" s="99">
        <v>9000</v>
      </c>
      <c r="AN17" s="99">
        <v>10000</v>
      </c>
      <c r="AO17" s="99">
        <v>13000</v>
      </c>
      <c r="AP17" s="99">
        <v>8000</v>
      </c>
      <c r="AQ17" s="99">
        <v>10000</v>
      </c>
      <c r="AR17" s="99">
        <v>15000</v>
      </c>
      <c r="AS17" s="99">
        <v>10000</v>
      </c>
      <c r="AT17" s="99">
        <v>11000</v>
      </c>
      <c r="AU17" s="99">
        <v>18000</v>
      </c>
      <c r="AV17" s="99">
        <v>11000</v>
      </c>
      <c r="AW17" s="99">
        <v>11000</v>
      </c>
      <c r="AX17" s="99">
        <v>14000</v>
      </c>
      <c r="AY17" s="99">
        <v>11000</v>
      </c>
      <c r="AZ17" s="99">
        <v>12000</v>
      </c>
      <c r="BA17" s="99">
        <v>12000</v>
      </c>
      <c r="BB17" s="99">
        <v>11000</v>
      </c>
      <c r="BE17" s="57"/>
      <c r="BG17" s="58"/>
      <c r="BH17" s="59"/>
      <c r="BI17" s="58"/>
    </row>
    <row r="18" spans="1:61">
      <c r="A18" s="176"/>
      <c r="B18" s="55" t="s">
        <v>162</v>
      </c>
      <c r="C18" s="53" t="s">
        <v>152</v>
      </c>
      <c r="D18" s="56">
        <v>2400</v>
      </c>
      <c r="E18" s="56">
        <v>1600</v>
      </c>
      <c r="F18" s="56">
        <v>1600</v>
      </c>
      <c r="G18" s="56">
        <v>800</v>
      </c>
      <c r="H18" s="99">
        <v>13000</v>
      </c>
      <c r="I18" s="99">
        <v>11000</v>
      </c>
      <c r="J18" s="99">
        <v>9000</v>
      </c>
      <c r="K18" s="99">
        <v>10000</v>
      </c>
      <c r="L18" s="99">
        <v>11000</v>
      </c>
      <c r="M18" s="99">
        <v>10000</v>
      </c>
      <c r="N18" s="99">
        <v>8000</v>
      </c>
      <c r="O18" s="99">
        <v>11000</v>
      </c>
      <c r="P18" s="99">
        <v>10000</v>
      </c>
      <c r="Q18" s="99">
        <v>10000</v>
      </c>
      <c r="R18" s="99">
        <v>19000</v>
      </c>
      <c r="S18" s="99">
        <v>17000</v>
      </c>
      <c r="T18" s="99">
        <v>19000</v>
      </c>
      <c r="U18" s="99">
        <v>16000</v>
      </c>
      <c r="V18" s="99">
        <v>16000</v>
      </c>
      <c r="W18" s="99">
        <v>11000</v>
      </c>
      <c r="X18" s="99">
        <v>9000</v>
      </c>
      <c r="Y18" s="99">
        <v>10000</v>
      </c>
      <c r="Z18" s="99">
        <v>12000</v>
      </c>
      <c r="AA18" s="99">
        <v>11000</v>
      </c>
      <c r="AB18" s="99">
        <v>13000</v>
      </c>
      <c r="AC18" s="99">
        <v>9000</v>
      </c>
      <c r="AD18" s="99">
        <v>11000</v>
      </c>
      <c r="AE18" s="99">
        <v>9000</v>
      </c>
      <c r="AF18" s="99">
        <v>11000</v>
      </c>
      <c r="AG18" s="99">
        <v>19000</v>
      </c>
      <c r="AH18" s="99">
        <v>13000</v>
      </c>
      <c r="AI18" s="99">
        <v>12000</v>
      </c>
      <c r="AJ18" s="99">
        <v>11000</v>
      </c>
      <c r="AK18" s="99">
        <v>11000</v>
      </c>
      <c r="AL18" s="99">
        <v>8000</v>
      </c>
      <c r="AM18" s="99">
        <v>9000</v>
      </c>
      <c r="AN18" s="99">
        <v>10000</v>
      </c>
      <c r="AO18" s="99">
        <v>13000</v>
      </c>
      <c r="AP18" s="99">
        <v>8000</v>
      </c>
      <c r="AQ18" s="99">
        <v>10000</v>
      </c>
      <c r="AR18" s="99">
        <v>15000</v>
      </c>
      <c r="AS18" s="99">
        <v>10000</v>
      </c>
      <c r="AT18" s="99">
        <v>11000</v>
      </c>
      <c r="AU18" s="99">
        <v>18000</v>
      </c>
      <c r="AV18" s="99">
        <v>11000</v>
      </c>
      <c r="AW18" s="99">
        <v>11000</v>
      </c>
      <c r="AX18" s="99">
        <v>14000</v>
      </c>
      <c r="AY18" s="99">
        <v>11000</v>
      </c>
      <c r="AZ18" s="99">
        <v>12000</v>
      </c>
      <c r="BA18" s="99">
        <v>12000</v>
      </c>
      <c r="BB18" s="99">
        <v>11000</v>
      </c>
      <c r="BE18" s="57"/>
      <c r="BG18" s="58"/>
      <c r="BH18" s="59"/>
      <c r="BI18" s="58"/>
    </row>
    <row r="19" spans="1:61">
      <c r="A19" s="176"/>
      <c r="B19" s="55" t="s">
        <v>163</v>
      </c>
      <c r="C19" s="53" t="s">
        <v>152</v>
      </c>
      <c r="D19" s="56">
        <v>2400</v>
      </c>
      <c r="E19" s="56">
        <v>1600</v>
      </c>
      <c r="F19" s="56">
        <v>1600</v>
      </c>
      <c r="G19" s="56">
        <v>800</v>
      </c>
      <c r="H19" s="99">
        <v>13000</v>
      </c>
      <c r="I19" s="99">
        <v>11000</v>
      </c>
      <c r="J19" s="99">
        <v>9000</v>
      </c>
      <c r="K19" s="99">
        <v>10000</v>
      </c>
      <c r="L19" s="99">
        <v>11000</v>
      </c>
      <c r="M19" s="99">
        <v>10000</v>
      </c>
      <c r="N19" s="99">
        <v>8000</v>
      </c>
      <c r="O19" s="99">
        <v>11000</v>
      </c>
      <c r="P19" s="99">
        <v>10000</v>
      </c>
      <c r="Q19" s="99">
        <v>10000</v>
      </c>
      <c r="R19" s="99">
        <v>19000</v>
      </c>
      <c r="S19" s="99">
        <v>17000</v>
      </c>
      <c r="T19" s="99">
        <v>19000</v>
      </c>
      <c r="U19" s="99">
        <v>16000</v>
      </c>
      <c r="V19" s="99">
        <v>16000</v>
      </c>
      <c r="W19" s="99">
        <v>11000</v>
      </c>
      <c r="X19" s="99">
        <v>9000</v>
      </c>
      <c r="Y19" s="99">
        <v>10000</v>
      </c>
      <c r="Z19" s="99">
        <v>12000</v>
      </c>
      <c r="AA19" s="99">
        <v>11000</v>
      </c>
      <c r="AB19" s="99">
        <v>13000</v>
      </c>
      <c r="AC19" s="99">
        <v>9000</v>
      </c>
      <c r="AD19" s="99">
        <v>11000</v>
      </c>
      <c r="AE19" s="99">
        <v>9000</v>
      </c>
      <c r="AF19" s="99">
        <v>11000</v>
      </c>
      <c r="AG19" s="99">
        <v>19000</v>
      </c>
      <c r="AH19" s="99">
        <v>13000</v>
      </c>
      <c r="AI19" s="99">
        <v>12000</v>
      </c>
      <c r="AJ19" s="99">
        <v>11000</v>
      </c>
      <c r="AK19" s="99">
        <v>11000</v>
      </c>
      <c r="AL19" s="99">
        <v>8000</v>
      </c>
      <c r="AM19" s="99">
        <v>9000</v>
      </c>
      <c r="AN19" s="99">
        <v>10000</v>
      </c>
      <c r="AO19" s="99">
        <v>13000</v>
      </c>
      <c r="AP19" s="99">
        <v>8000</v>
      </c>
      <c r="AQ19" s="99">
        <v>10000</v>
      </c>
      <c r="AR19" s="99">
        <v>15000</v>
      </c>
      <c r="AS19" s="99">
        <v>10000</v>
      </c>
      <c r="AT19" s="99">
        <v>11000</v>
      </c>
      <c r="AU19" s="99">
        <v>18000</v>
      </c>
      <c r="AV19" s="99">
        <v>11000</v>
      </c>
      <c r="AW19" s="99">
        <v>11000</v>
      </c>
      <c r="AX19" s="99">
        <v>14000</v>
      </c>
      <c r="AY19" s="99">
        <v>11000</v>
      </c>
      <c r="AZ19" s="99">
        <v>12000</v>
      </c>
      <c r="BA19" s="99">
        <v>12000</v>
      </c>
      <c r="BB19" s="99">
        <v>11000</v>
      </c>
      <c r="BE19" s="57"/>
      <c r="BG19" s="58"/>
      <c r="BH19" s="59"/>
      <c r="BI19" s="58"/>
    </row>
    <row r="20" spans="1:61">
      <c r="A20" s="176"/>
      <c r="B20" s="55" t="s">
        <v>164</v>
      </c>
      <c r="C20" s="53" t="s">
        <v>152</v>
      </c>
      <c r="D20" s="56">
        <v>2400</v>
      </c>
      <c r="E20" s="56">
        <v>1600</v>
      </c>
      <c r="F20" s="56">
        <v>1600</v>
      </c>
      <c r="G20" s="56">
        <v>800</v>
      </c>
      <c r="H20" s="99">
        <v>13000</v>
      </c>
      <c r="I20" s="99">
        <v>11000</v>
      </c>
      <c r="J20" s="99">
        <v>9000</v>
      </c>
      <c r="K20" s="99">
        <v>10000</v>
      </c>
      <c r="L20" s="99">
        <v>11000</v>
      </c>
      <c r="M20" s="99">
        <v>10000</v>
      </c>
      <c r="N20" s="99">
        <v>8000</v>
      </c>
      <c r="O20" s="99">
        <v>11000</v>
      </c>
      <c r="P20" s="99">
        <v>10000</v>
      </c>
      <c r="Q20" s="99">
        <v>10000</v>
      </c>
      <c r="R20" s="99">
        <v>19000</v>
      </c>
      <c r="S20" s="99">
        <v>17000</v>
      </c>
      <c r="T20" s="99">
        <v>19000</v>
      </c>
      <c r="U20" s="99">
        <v>16000</v>
      </c>
      <c r="V20" s="99">
        <v>16000</v>
      </c>
      <c r="W20" s="99">
        <v>11000</v>
      </c>
      <c r="X20" s="99">
        <v>9000</v>
      </c>
      <c r="Y20" s="99">
        <v>10000</v>
      </c>
      <c r="Z20" s="99">
        <v>12000</v>
      </c>
      <c r="AA20" s="99">
        <v>11000</v>
      </c>
      <c r="AB20" s="99">
        <v>13000</v>
      </c>
      <c r="AC20" s="99">
        <v>9000</v>
      </c>
      <c r="AD20" s="99">
        <v>11000</v>
      </c>
      <c r="AE20" s="99">
        <v>9000</v>
      </c>
      <c r="AF20" s="99">
        <v>11000</v>
      </c>
      <c r="AG20" s="99">
        <v>19000</v>
      </c>
      <c r="AH20" s="99">
        <v>13000</v>
      </c>
      <c r="AI20" s="99">
        <v>12000</v>
      </c>
      <c r="AJ20" s="99">
        <v>11000</v>
      </c>
      <c r="AK20" s="99">
        <v>11000</v>
      </c>
      <c r="AL20" s="99">
        <v>8000</v>
      </c>
      <c r="AM20" s="99">
        <v>9000</v>
      </c>
      <c r="AN20" s="99">
        <v>10000</v>
      </c>
      <c r="AO20" s="99">
        <v>13000</v>
      </c>
      <c r="AP20" s="99">
        <v>8000</v>
      </c>
      <c r="AQ20" s="99">
        <v>10000</v>
      </c>
      <c r="AR20" s="99">
        <v>15000</v>
      </c>
      <c r="AS20" s="99">
        <v>10000</v>
      </c>
      <c r="AT20" s="99">
        <v>11000</v>
      </c>
      <c r="AU20" s="99">
        <v>18000</v>
      </c>
      <c r="AV20" s="99">
        <v>11000</v>
      </c>
      <c r="AW20" s="99">
        <v>11000</v>
      </c>
      <c r="AX20" s="99">
        <v>14000</v>
      </c>
      <c r="AY20" s="99">
        <v>11000</v>
      </c>
      <c r="AZ20" s="99">
        <v>12000</v>
      </c>
      <c r="BA20" s="99">
        <v>12000</v>
      </c>
      <c r="BB20" s="99">
        <v>11000</v>
      </c>
      <c r="BE20" s="57"/>
      <c r="BG20" s="58"/>
      <c r="BH20" s="59"/>
      <c r="BI20" s="58"/>
    </row>
    <row r="21" spans="1:61">
      <c r="A21" s="176"/>
      <c r="B21" s="55" t="s">
        <v>165</v>
      </c>
      <c r="C21" s="53" t="s">
        <v>152</v>
      </c>
      <c r="D21" s="56">
        <v>2400</v>
      </c>
      <c r="E21" s="56">
        <v>1600</v>
      </c>
      <c r="F21" s="56">
        <v>1600</v>
      </c>
      <c r="G21" s="56">
        <v>800</v>
      </c>
      <c r="H21" s="99">
        <v>13000</v>
      </c>
      <c r="I21" s="99">
        <v>11000</v>
      </c>
      <c r="J21" s="99">
        <v>9000</v>
      </c>
      <c r="K21" s="99">
        <v>10000</v>
      </c>
      <c r="L21" s="99">
        <v>11000</v>
      </c>
      <c r="M21" s="99">
        <v>10000</v>
      </c>
      <c r="N21" s="99">
        <v>8000</v>
      </c>
      <c r="O21" s="99">
        <v>11000</v>
      </c>
      <c r="P21" s="99">
        <v>10000</v>
      </c>
      <c r="Q21" s="99">
        <v>10000</v>
      </c>
      <c r="R21" s="99">
        <v>19000</v>
      </c>
      <c r="S21" s="99">
        <v>17000</v>
      </c>
      <c r="T21" s="99">
        <v>19000</v>
      </c>
      <c r="U21" s="99">
        <v>16000</v>
      </c>
      <c r="V21" s="99">
        <v>16000</v>
      </c>
      <c r="W21" s="99">
        <v>11000</v>
      </c>
      <c r="X21" s="99">
        <v>9000</v>
      </c>
      <c r="Y21" s="99">
        <v>10000</v>
      </c>
      <c r="Z21" s="99">
        <v>12000</v>
      </c>
      <c r="AA21" s="99">
        <v>11000</v>
      </c>
      <c r="AB21" s="99">
        <v>13000</v>
      </c>
      <c r="AC21" s="99">
        <v>9000</v>
      </c>
      <c r="AD21" s="99">
        <v>11000</v>
      </c>
      <c r="AE21" s="99">
        <v>9000</v>
      </c>
      <c r="AF21" s="99">
        <v>11000</v>
      </c>
      <c r="AG21" s="99">
        <v>19000</v>
      </c>
      <c r="AH21" s="99">
        <v>13000</v>
      </c>
      <c r="AI21" s="99">
        <v>12000</v>
      </c>
      <c r="AJ21" s="99">
        <v>11000</v>
      </c>
      <c r="AK21" s="99">
        <v>11000</v>
      </c>
      <c r="AL21" s="99">
        <v>8000</v>
      </c>
      <c r="AM21" s="99">
        <v>9000</v>
      </c>
      <c r="AN21" s="99">
        <v>10000</v>
      </c>
      <c r="AO21" s="99">
        <v>13000</v>
      </c>
      <c r="AP21" s="99">
        <v>8000</v>
      </c>
      <c r="AQ21" s="99">
        <v>10000</v>
      </c>
      <c r="AR21" s="99">
        <v>15000</v>
      </c>
      <c r="AS21" s="99">
        <v>10000</v>
      </c>
      <c r="AT21" s="99">
        <v>11000</v>
      </c>
      <c r="AU21" s="99">
        <v>18000</v>
      </c>
      <c r="AV21" s="99">
        <v>11000</v>
      </c>
      <c r="AW21" s="99">
        <v>11000</v>
      </c>
      <c r="AX21" s="99">
        <v>14000</v>
      </c>
      <c r="AY21" s="99">
        <v>11000</v>
      </c>
      <c r="AZ21" s="99">
        <v>12000</v>
      </c>
      <c r="BA21" s="99">
        <v>12000</v>
      </c>
      <c r="BB21" s="99">
        <v>11000</v>
      </c>
      <c r="BE21" s="57"/>
      <c r="BG21" s="58"/>
      <c r="BH21" s="59"/>
      <c r="BI21" s="58"/>
    </row>
    <row r="22" spans="1:61">
      <c r="A22" s="177" t="s">
        <v>166</v>
      </c>
      <c r="B22" s="60" t="s">
        <v>167</v>
      </c>
      <c r="C22" s="61" t="s">
        <v>152</v>
      </c>
      <c r="D22" s="62">
        <v>2400</v>
      </c>
      <c r="E22" s="62">
        <v>1600</v>
      </c>
      <c r="F22" s="62">
        <v>1600</v>
      </c>
      <c r="G22" s="62">
        <v>800</v>
      </c>
      <c r="H22" s="62">
        <v>13000</v>
      </c>
      <c r="I22" s="62">
        <v>11000</v>
      </c>
      <c r="J22" s="62">
        <v>9000</v>
      </c>
      <c r="K22" s="62">
        <v>10000</v>
      </c>
      <c r="L22" s="62">
        <v>11000</v>
      </c>
      <c r="M22" s="62">
        <v>10000</v>
      </c>
      <c r="N22" s="62">
        <v>8000</v>
      </c>
      <c r="O22" s="62">
        <v>11000</v>
      </c>
      <c r="P22" s="62">
        <v>10000</v>
      </c>
      <c r="Q22" s="62">
        <v>10000</v>
      </c>
      <c r="R22" s="62">
        <v>19000</v>
      </c>
      <c r="S22" s="62">
        <v>17000</v>
      </c>
      <c r="T22" s="62">
        <v>19000</v>
      </c>
      <c r="U22" s="62">
        <v>16000</v>
      </c>
      <c r="V22" s="62">
        <v>16000</v>
      </c>
      <c r="W22" s="62">
        <v>11000</v>
      </c>
      <c r="X22" s="62">
        <v>9000</v>
      </c>
      <c r="Y22" s="62">
        <v>10000</v>
      </c>
      <c r="Z22" s="62">
        <v>12000</v>
      </c>
      <c r="AA22" s="62">
        <v>11000</v>
      </c>
      <c r="AB22" s="62">
        <v>13000</v>
      </c>
      <c r="AC22" s="62">
        <v>9000</v>
      </c>
      <c r="AD22" s="62">
        <v>11000</v>
      </c>
      <c r="AE22" s="62">
        <v>9000</v>
      </c>
      <c r="AF22" s="62">
        <v>11000</v>
      </c>
      <c r="AG22" s="62">
        <v>19000</v>
      </c>
      <c r="AH22" s="62">
        <v>13000</v>
      </c>
      <c r="AI22" s="62">
        <v>12000</v>
      </c>
      <c r="AJ22" s="62">
        <v>11000</v>
      </c>
      <c r="AK22" s="62">
        <v>11000</v>
      </c>
      <c r="AL22" s="62">
        <v>8000</v>
      </c>
      <c r="AM22" s="62">
        <v>9000</v>
      </c>
      <c r="AN22" s="62">
        <v>10000</v>
      </c>
      <c r="AO22" s="62">
        <v>13000</v>
      </c>
      <c r="AP22" s="62">
        <v>8000</v>
      </c>
      <c r="AQ22" s="62">
        <v>10000</v>
      </c>
      <c r="AR22" s="62">
        <v>15000</v>
      </c>
      <c r="AS22" s="62">
        <v>10000</v>
      </c>
      <c r="AT22" s="62">
        <v>11000</v>
      </c>
      <c r="AU22" s="62">
        <v>18000</v>
      </c>
      <c r="AV22" s="62">
        <v>11000</v>
      </c>
      <c r="AW22" s="62">
        <v>11000</v>
      </c>
      <c r="AX22" s="62">
        <v>14000</v>
      </c>
      <c r="AY22" s="62">
        <v>11000</v>
      </c>
      <c r="AZ22" s="62">
        <v>12000</v>
      </c>
      <c r="BA22" s="62">
        <v>12000</v>
      </c>
      <c r="BB22" s="62">
        <v>11000</v>
      </c>
      <c r="BE22" s="57"/>
      <c r="BG22" s="58"/>
      <c r="BH22" s="59"/>
      <c r="BI22" s="58"/>
    </row>
    <row r="23" spans="1:61">
      <c r="A23" s="177"/>
      <c r="B23" s="60" t="s">
        <v>168</v>
      </c>
      <c r="C23" s="61" t="s">
        <v>152</v>
      </c>
      <c r="D23" s="62">
        <v>2400</v>
      </c>
      <c r="E23" s="62">
        <v>1600</v>
      </c>
      <c r="F23" s="62">
        <v>1600</v>
      </c>
      <c r="G23" s="62">
        <v>800</v>
      </c>
      <c r="H23" s="62">
        <v>13000</v>
      </c>
      <c r="I23" s="62">
        <v>11000</v>
      </c>
      <c r="J23" s="62">
        <v>9000</v>
      </c>
      <c r="K23" s="62">
        <v>10000</v>
      </c>
      <c r="L23" s="62">
        <v>11000</v>
      </c>
      <c r="M23" s="62">
        <v>10000</v>
      </c>
      <c r="N23" s="62">
        <v>8000</v>
      </c>
      <c r="O23" s="62">
        <v>11000</v>
      </c>
      <c r="P23" s="62">
        <v>10000</v>
      </c>
      <c r="Q23" s="62">
        <v>10000</v>
      </c>
      <c r="R23" s="62">
        <v>19000</v>
      </c>
      <c r="S23" s="62">
        <v>17000</v>
      </c>
      <c r="T23" s="62">
        <v>19000</v>
      </c>
      <c r="U23" s="62">
        <v>16000</v>
      </c>
      <c r="V23" s="62">
        <v>16000</v>
      </c>
      <c r="W23" s="62">
        <v>11000</v>
      </c>
      <c r="X23" s="62">
        <v>9000</v>
      </c>
      <c r="Y23" s="62">
        <v>10000</v>
      </c>
      <c r="Z23" s="62">
        <v>12000</v>
      </c>
      <c r="AA23" s="62">
        <v>11000</v>
      </c>
      <c r="AB23" s="62">
        <v>13000</v>
      </c>
      <c r="AC23" s="62">
        <v>9000</v>
      </c>
      <c r="AD23" s="62">
        <v>11000</v>
      </c>
      <c r="AE23" s="62">
        <v>9000</v>
      </c>
      <c r="AF23" s="62">
        <v>11000</v>
      </c>
      <c r="AG23" s="62">
        <v>19000</v>
      </c>
      <c r="AH23" s="62">
        <v>13000</v>
      </c>
      <c r="AI23" s="62">
        <v>12000</v>
      </c>
      <c r="AJ23" s="62">
        <v>11000</v>
      </c>
      <c r="AK23" s="62">
        <v>11000</v>
      </c>
      <c r="AL23" s="62">
        <v>8000</v>
      </c>
      <c r="AM23" s="62">
        <v>9000</v>
      </c>
      <c r="AN23" s="62">
        <v>10000</v>
      </c>
      <c r="AO23" s="62">
        <v>13000</v>
      </c>
      <c r="AP23" s="62">
        <v>8000</v>
      </c>
      <c r="AQ23" s="62">
        <v>10000</v>
      </c>
      <c r="AR23" s="62">
        <v>15000</v>
      </c>
      <c r="AS23" s="62">
        <v>10000</v>
      </c>
      <c r="AT23" s="62">
        <v>11000</v>
      </c>
      <c r="AU23" s="62">
        <v>18000</v>
      </c>
      <c r="AV23" s="62">
        <v>11000</v>
      </c>
      <c r="AW23" s="62">
        <v>11000</v>
      </c>
      <c r="AX23" s="62">
        <v>14000</v>
      </c>
      <c r="AY23" s="62">
        <v>11000</v>
      </c>
      <c r="AZ23" s="62">
        <v>12000</v>
      </c>
      <c r="BA23" s="62">
        <v>12000</v>
      </c>
      <c r="BB23" s="62">
        <v>11000</v>
      </c>
      <c r="BE23" s="57"/>
      <c r="BG23" s="58"/>
      <c r="BH23" s="59"/>
      <c r="BI23" s="58"/>
    </row>
    <row r="24" spans="1:61">
      <c r="A24" s="177"/>
      <c r="B24" s="60" t="s">
        <v>169</v>
      </c>
      <c r="C24" s="61" t="s">
        <v>152</v>
      </c>
      <c r="D24" s="62">
        <v>2400</v>
      </c>
      <c r="E24" s="62">
        <v>1600</v>
      </c>
      <c r="F24" s="62">
        <v>1600</v>
      </c>
      <c r="G24" s="62">
        <v>800</v>
      </c>
      <c r="H24" s="62">
        <v>13000</v>
      </c>
      <c r="I24" s="62">
        <v>11000</v>
      </c>
      <c r="J24" s="62">
        <v>9000</v>
      </c>
      <c r="K24" s="62">
        <v>10000</v>
      </c>
      <c r="L24" s="62">
        <v>11000</v>
      </c>
      <c r="M24" s="62">
        <v>10000</v>
      </c>
      <c r="N24" s="62">
        <v>8000</v>
      </c>
      <c r="O24" s="62">
        <v>11000</v>
      </c>
      <c r="P24" s="62">
        <v>10000</v>
      </c>
      <c r="Q24" s="62">
        <v>10000</v>
      </c>
      <c r="R24" s="62">
        <v>19000</v>
      </c>
      <c r="S24" s="62">
        <v>17000</v>
      </c>
      <c r="T24" s="62">
        <v>19000</v>
      </c>
      <c r="U24" s="62">
        <v>16000</v>
      </c>
      <c r="V24" s="62">
        <v>16000</v>
      </c>
      <c r="W24" s="62">
        <v>11000</v>
      </c>
      <c r="X24" s="62">
        <v>9000</v>
      </c>
      <c r="Y24" s="62">
        <v>10000</v>
      </c>
      <c r="Z24" s="62">
        <v>12000</v>
      </c>
      <c r="AA24" s="62">
        <v>11000</v>
      </c>
      <c r="AB24" s="62">
        <v>13000</v>
      </c>
      <c r="AC24" s="62">
        <v>9000</v>
      </c>
      <c r="AD24" s="62">
        <v>11000</v>
      </c>
      <c r="AE24" s="62">
        <v>9000</v>
      </c>
      <c r="AF24" s="62">
        <v>11000</v>
      </c>
      <c r="AG24" s="62">
        <v>19000</v>
      </c>
      <c r="AH24" s="62">
        <v>13000</v>
      </c>
      <c r="AI24" s="62">
        <v>12000</v>
      </c>
      <c r="AJ24" s="62">
        <v>11000</v>
      </c>
      <c r="AK24" s="62">
        <v>11000</v>
      </c>
      <c r="AL24" s="62">
        <v>8000</v>
      </c>
      <c r="AM24" s="62">
        <v>9000</v>
      </c>
      <c r="AN24" s="62">
        <v>10000</v>
      </c>
      <c r="AO24" s="62">
        <v>13000</v>
      </c>
      <c r="AP24" s="62">
        <v>8000</v>
      </c>
      <c r="AQ24" s="62">
        <v>10000</v>
      </c>
      <c r="AR24" s="62">
        <v>15000</v>
      </c>
      <c r="AS24" s="62">
        <v>10000</v>
      </c>
      <c r="AT24" s="62">
        <v>11000</v>
      </c>
      <c r="AU24" s="62">
        <v>18000</v>
      </c>
      <c r="AV24" s="62">
        <v>11000</v>
      </c>
      <c r="AW24" s="62">
        <v>11000</v>
      </c>
      <c r="AX24" s="62">
        <v>14000</v>
      </c>
      <c r="AY24" s="62">
        <v>11000</v>
      </c>
      <c r="AZ24" s="62">
        <v>12000</v>
      </c>
      <c r="BA24" s="62">
        <v>12000</v>
      </c>
      <c r="BB24" s="62">
        <v>11000</v>
      </c>
      <c r="BE24" s="57"/>
      <c r="BG24" s="58"/>
      <c r="BH24" s="59"/>
      <c r="BI24" s="58"/>
    </row>
    <row r="25" spans="1:61">
      <c r="A25" s="177"/>
      <c r="B25" s="60" t="s">
        <v>170</v>
      </c>
      <c r="C25" s="61" t="s">
        <v>152</v>
      </c>
      <c r="D25" s="62">
        <v>2400</v>
      </c>
      <c r="E25" s="62">
        <v>1600</v>
      </c>
      <c r="F25" s="62">
        <v>1600</v>
      </c>
      <c r="G25" s="62">
        <v>800</v>
      </c>
      <c r="H25" s="62">
        <v>13000</v>
      </c>
      <c r="I25" s="62">
        <v>11000</v>
      </c>
      <c r="J25" s="62">
        <v>9000</v>
      </c>
      <c r="K25" s="62">
        <v>10000</v>
      </c>
      <c r="L25" s="62">
        <v>11000</v>
      </c>
      <c r="M25" s="62">
        <v>10000</v>
      </c>
      <c r="N25" s="62">
        <v>8000</v>
      </c>
      <c r="O25" s="62">
        <v>11000</v>
      </c>
      <c r="P25" s="62">
        <v>10000</v>
      </c>
      <c r="Q25" s="62">
        <v>10000</v>
      </c>
      <c r="R25" s="62">
        <v>19000</v>
      </c>
      <c r="S25" s="62">
        <v>17000</v>
      </c>
      <c r="T25" s="62">
        <v>19000</v>
      </c>
      <c r="U25" s="62">
        <v>16000</v>
      </c>
      <c r="V25" s="62">
        <v>16000</v>
      </c>
      <c r="W25" s="62">
        <v>11000</v>
      </c>
      <c r="X25" s="62">
        <v>9000</v>
      </c>
      <c r="Y25" s="62">
        <v>10000</v>
      </c>
      <c r="Z25" s="62">
        <v>12000</v>
      </c>
      <c r="AA25" s="62">
        <v>11000</v>
      </c>
      <c r="AB25" s="62">
        <v>13000</v>
      </c>
      <c r="AC25" s="62">
        <v>9000</v>
      </c>
      <c r="AD25" s="62">
        <v>11000</v>
      </c>
      <c r="AE25" s="62">
        <v>9000</v>
      </c>
      <c r="AF25" s="62">
        <v>11000</v>
      </c>
      <c r="AG25" s="62">
        <v>19000</v>
      </c>
      <c r="AH25" s="62">
        <v>13000</v>
      </c>
      <c r="AI25" s="62">
        <v>12000</v>
      </c>
      <c r="AJ25" s="62">
        <v>11000</v>
      </c>
      <c r="AK25" s="62">
        <v>11000</v>
      </c>
      <c r="AL25" s="62">
        <v>8000</v>
      </c>
      <c r="AM25" s="62">
        <v>9000</v>
      </c>
      <c r="AN25" s="62">
        <v>10000</v>
      </c>
      <c r="AO25" s="62">
        <v>13000</v>
      </c>
      <c r="AP25" s="62">
        <v>8000</v>
      </c>
      <c r="AQ25" s="62">
        <v>10000</v>
      </c>
      <c r="AR25" s="62">
        <v>15000</v>
      </c>
      <c r="AS25" s="62">
        <v>10000</v>
      </c>
      <c r="AT25" s="62">
        <v>11000</v>
      </c>
      <c r="AU25" s="62">
        <v>18000</v>
      </c>
      <c r="AV25" s="62">
        <v>11000</v>
      </c>
      <c r="AW25" s="62">
        <v>11000</v>
      </c>
      <c r="AX25" s="62">
        <v>14000</v>
      </c>
      <c r="AY25" s="62">
        <v>11000</v>
      </c>
      <c r="AZ25" s="62">
        <v>12000</v>
      </c>
      <c r="BA25" s="62">
        <v>12000</v>
      </c>
      <c r="BB25" s="62">
        <v>11000</v>
      </c>
      <c r="BE25" s="57"/>
      <c r="BG25" s="58"/>
      <c r="BH25" s="59"/>
      <c r="BI25" s="58"/>
    </row>
  </sheetData>
  <sheetProtection sheet="1" selectLockedCells="1"/>
  <mergeCells count="9">
    <mergeCell ref="H1:BB1"/>
    <mergeCell ref="A3:A8"/>
    <mergeCell ref="A9:A15"/>
    <mergeCell ref="A16:A21"/>
    <mergeCell ref="A22:A25"/>
    <mergeCell ref="D1:G1"/>
    <mergeCell ref="A1:A2"/>
    <mergeCell ref="B1:B2"/>
    <mergeCell ref="C1:C2"/>
  </mergeCells>
  <phoneticPr fontId="6"/>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2025-05-21T02:49:09Z</dcterms:modified>
  <cp:category/>
  <cp:contentStatus/>
</cp:coreProperties>
</file>