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重点病院\"/>
    </mc:Choice>
  </mc:AlternateContent>
  <xr:revisionPtr revIDLastSave="0" documentId="13_ncr:1_{27E2BE95-82AF-4679-9537-0D21D512DC6D}" xr6:coauthVersionLast="47" xr6:coauthVersionMax="47" xr10:uidLastSave="{00000000-0000-0000-0000-000000000000}"/>
  <bookViews>
    <workbookView xWindow="5280" yWindow="2670" windowWidth="21600" windowHeight="11295" tabRatio="725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見本!$A$1:$BB$63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入力シート!$A$1:$BB$63</definedName>
    <definedName name="_xlnm.Print_Area" localSheetId="3">別紙!$B$1:$BB$47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15" l="1"/>
  <c r="R47" i="15"/>
  <c r="R46" i="15"/>
  <c r="R45" i="15"/>
  <c r="R44" i="15"/>
  <c r="R43" i="15"/>
  <c r="R49" i="15" l="1"/>
  <c r="R44" i="13"/>
  <c r="R45" i="13"/>
  <c r="R46" i="13"/>
  <c r="R47" i="13"/>
  <c r="R48" i="13"/>
  <c r="R43" i="13"/>
  <c r="M18" i="1"/>
  <c r="D12" i="1"/>
  <c r="D13" i="1"/>
  <c r="D14" i="1"/>
  <c r="D15" i="1"/>
  <c r="D16" i="1"/>
  <c r="D11" i="1"/>
  <c r="X32" i="13"/>
  <c r="M13" i="1" l="1"/>
  <c r="M16" i="1"/>
  <c r="M12" i="1"/>
  <c r="M14" i="1"/>
  <c r="M15" i="1"/>
  <c r="R49" i="13"/>
  <c r="M11" i="1"/>
  <c r="K43" i="1"/>
  <c r="K44" i="1"/>
  <c r="C37" i="15" l="1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N37" i="15" l="1"/>
  <c r="AA30" i="15"/>
  <c r="AZ26" i="1" l="1"/>
  <c r="AU26" i="1"/>
  <c r="AP26" i="1"/>
  <c r="U14" i="11"/>
  <c r="U12" i="11"/>
  <c r="U11" i="11"/>
  <c r="T11" i="14"/>
  <c r="T9" i="14"/>
  <c r="T8" i="14"/>
  <c r="Z3" i="14"/>
  <c r="Z2" i="14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P47" i="1"/>
  <c r="AK47" i="1"/>
  <c r="AC47" i="1"/>
  <c r="X47" i="1"/>
  <c r="S47" i="1"/>
  <c r="K47" i="1"/>
  <c r="AP46" i="1"/>
  <c r="AK46" i="1"/>
  <c r="AC46" i="1"/>
  <c r="X46" i="1"/>
  <c r="S46" i="1"/>
  <c r="K46" i="1"/>
  <c r="D26" i="1"/>
  <c r="AF20" i="1"/>
  <c r="Q34" i="1" s="1"/>
  <c r="AB20" i="1"/>
  <c r="Q33" i="1" s="1"/>
  <c r="C37" i="13"/>
  <c r="P25" i="1" s="1"/>
  <c r="N36" i="13"/>
  <c r="N35" i="13"/>
  <c r="AF34" i="13"/>
  <c r="AS25" i="1" s="1"/>
  <c r="N34" i="13"/>
  <c r="N33" i="13"/>
  <c r="AA32" i="13"/>
  <c r="N32" i="13"/>
  <c r="X31" i="13"/>
  <c r="U26" i="1" s="1"/>
  <c r="N31" i="13"/>
  <c r="X30" i="13"/>
  <c r="P2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A31" i="13" l="1"/>
  <c r="AF26" i="1" s="1"/>
  <c r="AA30" i="13"/>
  <c r="AA26" i="1" s="1"/>
  <c r="N37" i="13"/>
  <c r="AA25" i="1" s="1"/>
  <c r="M20" i="1"/>
  <c r="X20" i="1" l="1"/>
  <c r="O30" i="14" l="1"/>
  <c r="O28" i="14"/>
  <c r="Q32" i="1" l="1"/>
  <c r="Q39" i="1" s="1"/>
  <c r="Q26" i="11"/>
  <c r="AL37" i="1"/>
  <c r="AL39" i="1" s="1"/>
  <c r="O29" i="14"/>
  <c r="AS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603192E0-CA09-494A-8585-31AE392F42C0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F755C50E-6553-47EC-B3A5-B1BA7849C668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T11" authorId="0" shapeId="0" xr:uid="{8E4186BF-DE4E-4A01-AE88-6CB8C781D4A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55F1944D-7254-4A72-9A48-26E84CA68D5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0" shapeId="0" xr:uid="{B40B7F72-9238-470C-9683-9471A5A1435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C55" authorId="0" shapeId="0" xr:uid="{02B9148E-7CE1-4A02-B275-E4017031DA4E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56" authorId="0" shapeId="0" xr:uid="{5EC724CB-4FF0-462D-BE3D-DBB87A267848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C57" authorId="0" shapeId="0" xr:uid="{7A512EF2-BC0A-4C11-BF4C-EC6724E75F91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1" authorId="0" shapeId="0" xr:uid="{96288637-6C1B-4F23-A34D-42E9C1A0A54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T11" authorId="0" shapeId="0" xr:uid="{C090ECFA-122E-4C11-A85C-75E12D6B636C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U34" authorId="1" shapeId="0" xr:uid="{209254C2-3AE9-43AA-925E-4AE628255D6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<sst xmlns="http://schemas.openxmlformats.org/spreadsheetml/2006/main" count="323" uniqueCount="194">
  <si>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</si>
  <si>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</si>
  <si>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</si>
  <si>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</si>
  <si>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</si>
  <si>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</si>
  <si>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</si>
  <si>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</si>
  <si>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</si>
  <si>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</si>
  <si>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</si>
  <si>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</si>
  <si>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</si>
  <si>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</si>
  <si>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</si>
  <si>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</si>
  <si>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</si>
  <si>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</si>
  <si>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</si>
  <si>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</si>
  <si>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</si>
  <si>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</si>
  <si>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</si>
  <si>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</si>
  <si>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</si>
  <si>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</si>
  <si>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</si>
  <si>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</si>
  <si>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</si>
  <si>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</si>
  <si>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</si>
  <si>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</si>
  <si>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</si>
  <si>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</si>
  <si>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</si>
  <si>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</si>
  <si>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</si>
  <si>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</si>
  <si>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</si>
  <si>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</si>
  <si>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</si>
  <si>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</si>
  <si>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</si>
  <si>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</si>
  <si>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</si>
  <si>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</si>
  <si>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</si>
  <si>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</si>
  <si>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</si>
  <si>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</si>
  <si>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</si>
  <si>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</si>
  <si>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</si>
  <si>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</si>
  <si>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</si>
  <si>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</si>
  <si>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</si>
  <si>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</si>
  <si>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⑤意見交換会実施費</t>
    <phoneticPr fontId="2"/>
  </si>
  <si>
    <t>職種</t>
    <rPh sb="0" eb="2">
      <t>ショクシュ</t>
    </rPh>
    <phoneticPr fontId="2"/>
  </si>
  <si>
    <t>人件費</t>
    <rPh sb="0" eb="3">
      <t>ジンケンヒ</t>
    </rPh>
    <phoneticPr fontId="2"/>
  </si>
  <si>
    <t>文書料</t>
    <rPh sb="0" eb="3">
      <t>ブンショリョウ</t>
    </rPh>
    <phoneticPr fontId="2"/>
  </si>
  <si>
    <t>医師</t>
    <rPh sb="0" eb="2">
      <t>イシ</t>
    </rPh>
    <phoneticPr fontId="4"/>
  </si>
  <si>
    <t>国土　太郎</t>
    <rPh sb="0" eb="2">
      <t>コクド</t>
    </rPh>
    <rPh sb="3" eb="5">
      <t>タロウ</t>
    </rPh>
    <phoneticPr fontId="4"/>
  </si>
  <si>
    <t>※文書料は1病院あたり上記金額となります。</t>
    <rPh sb="1" eb="3">
      <t>ブンショ</t>
    </rPh>
    <rPh sb="3" eb="4">
      <t>リョウ</t>
    </rPh>
    <rPh sb="6" eb="8">
      <t>ビョウイン</t>
    </rPh>
    <rPh sb="11" eb="13">
      <t>ジョウキ</t>
    </rPh>
    <rPh sb="13" eb="15">
      <t>キンガク</t>
    </rPh>
    <phoneticPr fontId="2"/>
  </si>
  <si>
    <t>理学療法士</t>
    <rPh sb="0" eb="5">
      <t>リガクリョウホウシ</t>
    </rPh>
    <phoneticPr fontId="4"/>
  </si>
  <si>
    <t>交通　花子</t>
    <rPh sb="0" eb="2">
      <t>コウツウ</t>
    </rPh>
    <rPh sb="3" eb="5">
      <t>ハナコ</t>
    </rPh>
    <phoneticPr fontId="4"/>
  </si>
  <si>
    <t>※人件費は職種に関わらず、参加人数に\7,000を乗算となります。</t>
    <rPh sb="1" eb="4">
      <t>ジンケンヒ</t>
    </rPh>
    <rPh sb="5" eb="7">
      <t>ショクシュ</t>
    </rPh>
    <rPh sb="8" eb="9">
      <t>カカ</t>
    </rPh>
    <rPh sb="13" eb="17">
      <t>サンカニンズウ</t>
    </rPh>
    <rPh sb="25" eb="27">
      <t>ジョウサン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</si>
  <si>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</si>
  <si>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</si>
  <si>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</si>
  <si>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</si>
  <si>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</si>
  <si>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</si>
  <si>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</si>
  <si>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</si>
  <si>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</si>
  <si>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</si>
  <si>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</si>
  <si>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</si>
  <si>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</si>
  <si>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</si>
  <si>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</si>
  <si>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</si>
  <si>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</si>
  <si>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</si>
  <si>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</si>
  <si>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</si>
  <si>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</si>
  <si>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</si>
  <si>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</si>
  <si>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</si>
  <si>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</si>
  <si>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</si>
  <si>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国土太郎</t>
    <rPh sb="0" eb="2">
      <t>コクド</t>
    </rPh>
    <rPh sb="2" eb="4">
      <t>タロウ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</si>
  <si>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</si>
  <si>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</si>
  <si>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</si>
  <si>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国土次郎</t>
    <rPh sb="0" eb="2">
      <t>コクド</t>
    </rPh>
    <rPh sb="2" eb="4">
      <t>ジロウ</t>
    </rPh>
    <phoneticPr fontId="2"/>
  </si>
  <si>
    <t>090-0000-0000</t>
    <phoneticPr fontId="2"/>
  </si>
  <si>
    <t>役職</t>
    <rPh sb="0" eb="2">
      <t>ヤクショク</t>
    </rPh>
    <phoneticPr fontId="2"/>
  </si>
  <si>
    <t>(様式第１の２)</t>
  </si>
  <si>
    <t>株式会社博報堂プロダクツ</t>
    <phoneticPr fontId="2"/>
  </si>
  <si>
    <t>代表取締役社長　橋本 昌和　殿</t>
    <phoneticPr fontId="2"/>
  </si>
  <si>
    <t>病院名</t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</si>
  <si>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</si>
  <si>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</si>
  <si>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</si>
  <si>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</si>
  <si>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</si>
  <si>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</si>
  <si>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</si>
  <si>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</si>
  <si>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</si>
  <si>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</si>
  <si>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</si>
  <si>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</si>
  <si>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</si>
  <si>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</si>
  <si>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</si>
  <si>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</si>
  <si>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</si>
  <si>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</si>
  <si>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</si>
  <si>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</si>
  <si>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</si>
  <si>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</si>
  <si>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令和７年度自動車事故被害者支援体制等整備事業（短期入院協力事業（意見交換会実施費））実施・経費報告書兼収支計算書</t>
    <rPh sb="10" eb="13">
      <t>ヒガイシャ</t>
    </rPh>
    <rPh sb="13" eb="15">
      <t>シエン</t>
    </rPh>
    <rPh sb="17" eb="18">
      <t>トウ</t>
    </rPh>
    <rPh sb="32" eb="34">
      <t>イケン</t>
    </rPh>
    <rPh sb="34" eb="36">
      <t>コウカン</t>
    </rPh>
    <rPh sb="36" eb="37">
      <t>カイ</t>
    </rPh>
    <rPh sb="37" eb="39">
      <t>ジッシ</t>
    </rPh>
    <rPh sb="39" eb="40">
      <t>ヒ</t>
    </rPh>
    <rPh sb="50" eb="51">
      <t>ケン</t>
    </rPh>
    <rPh sb="51" eb="53">
      <t>シュウシ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</si>
  <si>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</si>
  <si>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</si>
  <si>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</si>
  <si>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</si>
  <si>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</si>
  <si>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</si>
  <si>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</si>
  <si>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</si>
  <si>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</si>
  <si>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</si>
  <si>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⑤意見交換会実施費</t>
    <phoneticPr fontId="2"/>
  </si>
  <si>
    <t>　人件費</t>
    <rPh sb="1" eb="4">
      <t>ジンケンヒ</t>
    </rPh>
    <phoneticPr fontId="2"/>
  </si>
  <si>
    <t>　文書料</t>
    <rPh sb="1" eb="4">
      <t>ブンショリョウ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</si>
  <si>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</si>
  <si>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</si>
  <si>
    <t>短期入院受入期間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</si>
  <si>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</si>
  <si>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</si>
  <si>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</si>
  <si>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</si>
  <si>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</si>
  <si>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</si>
  <si>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</si>
  <si>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</si>
  <si>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</si>
  <si>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</si>
  <si>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</si>
  <si>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</si>
  <si>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</si>
  <si>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</si>
  <si>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</si>
  <si>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</si>
  <si>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</si>
  <si>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</si>
  <si>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</si>
  <si>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</si>
  <si>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</si>
  <si>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</si>
  <si>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</si>
  <si>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　意見交換会実施費</t>
    <rPh sb="1" eb="9">
      <t>イケンコウカンカイジッシヒ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</si>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</sst>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#,##0&quot;円&quot;"/>
    <numFmt numFmtId="177" formatCode="[$-411]ggge&quot;年&quot;m&quot;月&quot;d&quot;日&quot;;\-;\-;@"/>
    <numFmt numFmtId="178" formatCode="ggge&quot;年&quot;m&quot;月&quot;"/>
    <numFmt numFmtId="179" formatCode="gggyy&quot;年&quot;m&quot;月&quot;d&quot;日&quot;"/>
  </numFmts>
  <fonts count="26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65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top"/>
    </xf>
    <xf numFmtId="179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justify" wrapText="1"/>
    </xf>
    <xf numFmtId="176" fontId="12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0" fillId="0" borderId="4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top" wrapText="1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177" fontId="12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176" fontId="21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179" fontId="16" fillId="0" borderId="0" xfId="0" applyNumberFormat="1" applyFont="1" applyAlignment="1">
      <alignment vertical="center" shrinkToFit="1"/>
    </xf>
    <xf numFmtId="38" fontId="12" fillId="0" borderId="0" xfId="2" applyFont="1" applyFill="1" applyBorder="1" applyAlignment="1" applyProtection="1">
      <alignment horizontal="right" vertical="center"/>
    </xf>
    <xf numFmtId="0" fontId="6" fillId="0" borderId="0" xfId="0" applyFont="1">
      <alignment vertical="center"/>
    </xf>
    <xf numFmtId="178" fontId="8" fillId="0" borderId="0" xfId="0" applyNumberFormat="1" applyFont="1">
      <alignment vertical="center"/>
    </xf>
    <xf numFmtId="0" fontId="8" fillId="0" borderId="28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 wrapText="1"/>
    </xf>
    <xf numFmtId="42" fontId="8" fillId="2" borderId="6" xfId="0" applyNumberFormat="1" applyFont="1" applyFill="1" applyBorder="1" applyAlignment="1">
      <alignment horizontal="center" vertical="center" wrapText="1"/>
    </xf>
    <xf numFmtId="42" fontId="8" fillId="2" borderId="1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6" xfId="0" applyNumberFormat="1" applyFont="1" applyFill="1" applyBorder="1" applyAlignment="1">
      <alignment horizontal="center" vertical="center"/>
    </xf>
    <xf numFmtId="42" fontId="8" fillId="2" borderId="17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42" fontId="8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3" fillId="0" borderId="24" xfId="3" applyNumberFormat="1" applyFill="1" applyBorder="1" applyAlignment="1">
      <alignment horizontal="center" vertical="center" shrinkToFit="1"/>
    </xf>
    <xf numFmtId="49" fontId="23" fillId="0" borderId="26" xfId="3" applyNumberFormat="1" applyFill="1" applyBorder="1" applyAlignment="1">
      <alignment horizontal="center" vertical="center" shrinkToFit="1"/>
    </xf>
    <xf numFmtId="49" fontId="23" fillId="0" borderId="30" xfId="3" applyNumberForma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23" fillId="0" borderId="1" xfId="3" applyNumberFormat="1" applyFill="1" applyBorder="1" applyAlignment="1">
      <alignment horizontal="center" vertical="center" shrinkToFit="1"/>
    </xf>
    <xf numFmtId="49" fontId="23" fillId="0" borderId="6" xfId="3" applyNumberFormat="1" applyFill="1" applyBorder="1" applyAlignment="1">
      <alignment horizontal="center" vertical="center" shrinkToFit="1"/>
    </xf>
    <xf numFmtId="49" fontId="23" fillId="0" borderId="23" xfId="3" applyNumberForma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center" vertical="center" shrinkToFit="1"/>
    </xf>
    <xf numFmtId="177" fontId="10" fillId="0" borderId="19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177" fontId="10" fillId="0" borderId="17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36" xfId="0" applyFont="1" applyFill="1" applyBorder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42" fontId="8" fillId="0" borderId="2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49" fontId="8" fillId="0" borderId="66" xfId="0" applyNumberFormat="1" applyFont="1" applyBorder="1" applyAlignment="1">
      <alignment horizontal="left" vertical="center"/>
    </xf>
    <xf numFmtId="49" fontId="8" fillId="0" borderId="65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14" fontId="8" fillId="0" borderId="1" xfId="0" applyNumberFormat="1" applyFont="1" applyBorder="1" applyAlignment="1">
      <alignment horizontal="left" vertical="center"/>
    </xf>
    <xf numFmtId="14" fontId="8" fillId="0" borderId="6" xfId="0" applyNumberFormat="1" applyFont="1" applyBorder="1" applyAlignment="1">
      <alignment horizontal="left" vertical="center"/>
    </xf>
    <xf numFmtId="14" fontId="8" fillId="0" borderId="17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left" vertical="center" shrinkToFit="1"/>
    </xf>
    <xf numFmtId="0" fontId="9" fillId="0" borderId="80" xfId="0" applyFont="1" applyBorder="1" applyAlignment="1">
      <alignment horizontal="left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179" fontId="8" fillId="0" borderId="0" xfId="0" applyNumberFormat="1" applyFont="1" applyAlignment="1">
      <alignment horizontal="distributed" vertical="center" shrinkToFit="1"/>
    </xf>
    <xf numFmtId="177" fontId="8" fillId="0" borderId="0" xfId="0" applyNumberFormat="1" applyFont="1" applyAlignment="1">
      <alignment horizontal="distributed" vertical="center" shrinkToFi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right" vertical="center"/>
    </xf>
    <xf numFmtId="38" fontId="12" fillId="0" borderId="0" xfId="2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42" fontId="10" fillId="0" borderId="28" xfId="0" applyNumberFormat="1" applyFont="1" applyBorder="1" applyAlignment="1">
      <alignment horizontal="right" vertical="center"/>
    </xf>
    <xf numFmtId="42" fontId="10" fillId="0" borderId="0" xfId="0" applyNumberFormat="1" applyFont="1" applyAlignment="1">
      <alignment horizontal="right" vertical="center"/>
    </xf>
    <xf numFmtId="42" fontId="10" fillId="0" borderId="33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42" fontId="10" fillId="0" borderId="28" xfId="0" applyNumberFormat="1" applyFont="1" applyBorder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  <xf numFmtId="42" fontId="10" fillId="0" borderId="33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42" fontId="10" fillId="0" borderId="27" xfId="0" applyNumberFormat="1" applyFont="1" applyBorder="1" applyAlignment="1">
      <alignment horizontal="right" vertical="center"/>
    </xf>
    <xf numFmtId="42" fontId="10" fillId="0" borderId="9" xfId="0" applyNumberFormat="1" applyFont="1" applyBorder="1" applyAlignment="1">
      <alignment horizontal="right" vertical="center"/>
    </xf>
    <xf numFmtId="42" fontId="10" fillId="0" borderId="32" xfId="0" applyNumberFormat="1" applyFont="1" applyBorder="1" applyAlignment="1">
      <alignment horizontal="right" vertical="center"/>
    </xf>
    <xf numFmtId="0" fontId="19" fillId="0" borderId="2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2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top" wrapText="1"/>
    </xf>
    <xf numFmtId="0" fontId="10" fillId="0" borderId="43" xfId="0" applyFont="1" applyBorder="1" applyAlignment="1">
      <alignment horizontal="center" vertical="top" wrapText="1"/>
    </xf>
    <xf numFmtId="0" fontId="10" fillId="0" borderId="44" xfId="0" applyFont="1" applyBorder="1" applyAlignment="1">
      <alignment horizontal="center" vertical="top" wrapText="1"/>
    </xf>
    <xf numFmtId="42" fontId="10" fillId="0" borderId="45" xfId="0" applyNumberFormat="1" applyFont="1" applyBorder="1" applyAlignment="1">
      <alignment horizontal="center" vertical="center"/>
    </xf>
    <xf numFmtId="42" fontId="10" fillId="0" borderId="43" xfId="0" applyNumberFormat="1" applyFont="1" applyBorder="1" applyAlignment="1">
      <alignment horizontal="center" vertical="center"/>
    </xf>
    <xf numFmtId="42" fontId="10" fillId="0" borderId="44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2" fontId="20" fillId="0" borderId="45" xfId="0" applyNumberFormat="1" applyFont="1" applyBorder="1" applyAlignment="1">
      <alignment horizontal="right" vertical="center"/>
    </xf>
    <xf numFmtId="0" fontId="20" fillId="0" borderId="43" xfId="0" applyFont="1" applyBorder="1" applyAlignment="1">
      <alignment horizontal="right" vertical="center"/>
    </xf>
    <xf numFmtId="0" fontId="20" fillId="0" borderId="44" xfId="0" applyFont="1" applyBorder="1" applyAlignment="1">
      <alignment horizontal="right" vertical="center"/>
    </xf>
    <xf numFmtId="42" fontId="10" fillId="0" borderId="45" xfId="0" applyNumberFormat="1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42" fontId="10" fillId="0" borderId="52" xfId="0" applyNumberFormat="1" applyFont="1" applyBorder="1" applyAlignment="1">
      <alignment horizontal="center" vertical="center"/>
    </xf>
    <xf numFmtId="42" fontId="10" fillId="0" borderId="55" xfId="0" applyNumberFormat="1" applyFont="1" applyBorder="1" applyAlignment="1">
      <alignment horizontal="center" vertical="center"/>
    </xf>
    <xf numFmtId="42" fontId="10" fillId="0" borderId="58" xfId="0" applyNumberFormat="1" applyFont="1" applyBorder="1" applyAlignment="1">
      <alignment horizontal="center" vertical="center"/>
    </xf>
    <xf numFmtId="42" fontId="10" fillId="0" borderId="53" xfId="0" applyNumberFormat="1" applyFont="1" applyBorder="1" applyAlignment="1">
      <alignment horizontal="center" vertical="center"/>
    </xf>
    <xf numFmtId="42" fontId="10" fillId="0" borderId="56" xfId="0" applyNumberFormat="1" applyFont="1" applyBorder="1" applyAlignment="1">
      <alignment horizontal="center" vertical="center"/>
    </xf>
    <xf numFmtId="42" fontId="10" fillId="0" borderId="59" xfId="0" applyNumberFormat="1" applyFont="1" applyBorder="1" applyAlignment="1">
      <alignment horizontal="center" vertical="center"/>
    </xf>
    <xf numFmtId="42" fontId="10" fillId="0" borderId="54" xfId="0" applyNumberFormat="1" applyFont="1" applyBorder="1" applyAlignment="1">
      <alignment horizontal="center" vertical="center"/>
    </xf>
    <xf numFmtId="42" fontId="10" fillId="0" borderId="57" xfId="0" applyNumberFormat="1" applyFont="1" applyBorder="1" applyAlignment="1">
      <alignment horizontal="center" vertical="center"/>
    </xf>
    <xf numFmtId="42" fontId="10" fillId="0" borderId="60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0" fillId="0" borderId="62" xfId="0" applyFont="1" applyBorder="1" applyAlignment="1">
      <alignment horizontal="left" vertical="center" shrinkToFit="1"/>
    </xf>
    <xf numFmtId="0" fontId="10" fillId="0" borderId="76" xfId="0" applyFont="1" applyBorder="1" applyAlignment="1">
      <alignment horizontal="left" vertical="center" shrinkToFit="1"/>
    </xf>
    <xf numFmtId="42" fontId="10" fillId="0" borderId="61" xfId="0" applyNumberFormat="1" applyFont="1" applyBorder="1" applyAlignment="1">
      <alignment horizontal="right" vertical="center"/>
    </xf>
    <xf numFmtId="42" fontId="10" fillId="0" borderId="62" xfId="0" applyNumberFormat="1" applyFont="1" applyBorder="1" applyAlignment="1">
      <alignment horizontal="right" vertical="center"/>
    </xf>
    <xf numFmtId="42" fontId="10" fillId="0" borderId="76" xfId="0" applyNumberFormat="1" applyFont="1" applyBorder="1" applyAlignment="1">
      <alignment horizontal="right" vertical="center"/>
    </xf>
    <xf numFmtId="0" fontId="19" fillId="0" borderId="61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76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shrinkToFit="1"/>
    </xf>
    <xf numFmtId="177" fontId="9" fillId="0" borderId="40" xfId="0" applyNumberFormat="1" applyFont="1" applyBorder="1" applyAlignment="1">
      <alignment horizontal="center" vertical="center" shrinkToFit="1"/>
    </xf>
    <xf numFmtId="177" fontId="9" fillId="0" borderId="9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4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42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1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2" fontId="9" fillId="0" borderId="15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77" fontId="9" fillId="0" borderId="15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177" fontId="12" fillId="0" borderId="0" xfId="0" applyNumberFormat="1" applyFont="1" applyAlignment="1">
      <alignment horizontal="distributed" vertical="center" shrinkToFit="1"/>
    </xf>
    <xf numFmtId="0" fontId="8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shrinkToFit="1"/>
    </xf>
    <xf numFmtId="176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8" fillId="0" borderId="0" xfId="0" applyFont="1" applyAlignment="1">
      <alignment horizontal="left" vertical="distributed" wrapText="1"/>
    </xf>
    <xf numFmtId="0" fontId="8" fillId="0" borderId="31" xfId="0" applyFont="1" applyBorder="1" applyAlignment="1">
      <alignment horizontal="right"/>
    </xf>
    <xf numFmtId="0" fontId="8" fillId="0" borderId="31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19050</xdr:colOff>
      <xdr:row>26</xdr:row>
      <xdr:rowOff>235403</xdr:rowOff>
    </xdr:to>
    <xdr:sp macro="" textlink="">
      <xdr:nvSpPr>
        <xdr:cNvPr id="5" name="四角形 1">
          <a:extLst>
            <a:ext uri="{FF2B5EF4-FFF2-40B4-BE49-F238E27FC236}">
              <a16:creationId xmlns:a16="http://schemas.microsoft.com/office/drawing/2014/main" id="{766AF95A-2B2F-4D6A-9AB9-8AF503667766}"/>
            </a:ext>
          </a:extLst>
        </xdr:cNvPr>
        <xdr:cNvSpPr>
          <a:spLocks noChangeArrowheads="1"/>
        </xdr:cNvSpPr>
      </xdr:nvSpPr>
      <xdr:spPr>
        <a:xfrm>
          <a:off x="3878036" y="3537857"/>
          <a:ext cx="6700157" cy="2684689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15</xdr:row>
      <xdr:rowOff>228600</xdr:rowOff>
    </xdr:from>
    <xdr:to>
      <xdr:col>50</xdr:col>
      <xdr:colOff>38100</xdr:colOff>
      <xdr:row>26</xdr:row>
      <xdr:rowOff>219075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10C36C8B-1517-40A3-8F21-365B7E2244F3}"/>
            </a:ext>
          </a:extLst>
        </xdr:cNvPr>
        <xdr:cNvSpPr>
          <a:spLocks noChangeArrowheads="1"/>
        </xdr:cNvSpPr>
      </xdr:nvSpPr>
      <xdr:spPr>
        <a:xfrm>
          <a:off x="3819525" y="3419475"/>
          <a:ext cx="6677025" cy="2609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5819-2DAE-43F0-A63D-DA0D893753CF}">
  <sheetPr codeName="Sheet1">
    <tabColor rgb="FFFF0000"/>
  </sheetPr>
  <dimension ref="A2:BB63"/>
  <sheetViews>
    <sheetView tabSelected="1"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5.375" style="2" customWidth="1"/>
    <col min="46" max="46" width="2.875" style="2" customWidth="1"/>
    <col min="47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54" t="s">
        <v>0</v>
      </c>
      <c r="C2" s="55"/>
      <c r="D2" s="55"/>
      <c r="E2" s="60"/>
      <c r="F2" s="167" t="s">
        <v>1</v>
      </c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9"/>
      <c r="AA2" s="50" t="s">
        <v>2</v>
      </c>
      <c r="AB2" s="50"/>
      <c r="AC2" s="50"/>
      <c r="AD2" s="50"/>
      <c r="AE2" s="50"/>
      <c r="AF2" s="50"/>
      <c r="AG2" s="153" t="s">
        <v>3</v>
      </c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</row>
    <row r="3" spans="2:50">
      <c r="B3" s="54" t="s">
        <v>4</v>
      </c>
      <c r="C3" s="55"/>
      <c r="D3" s="55"/>
      <c r="E3" s="60"/>
      <c r="F3" s="167" t="s">
        <v>5</v>
      </c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9"/>
      <c r="AA3" s="50" t="s">
        <v>6</v>
      </c>
      <c r="AB3" s="50"/>
      <c r="AC3" s="50"/>
      <c r="AD3" s="50"/>
      <c r="AE3" s="50" t="s">
        <v>7</v>
      </c>
      <c r="AF3" s="50"/>
      <c r="AG3" s="153" t="s">
        <v>8</v>
      </c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</row>
    <row r="4" spans="2:50">
      <c r="B4" s="54" t="s">
        <v>9</v>
      </c>
      <c r="C4" s="55"/>
      <c r="D4" s="55"/>
      <c r="E4" s="60"/>
      <c r="F4" s="171">
        <v>45900</v>
      </c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4"/>
      <c r="AA4" s="50"/>
      <c r="AB4" s="50"/>
      <c r="AC4" s="50"/>
      <c r="AD4" s="50"/>
      <c r="AE4" s="50" t="s">
        <v>10</v>
      </c>
      <c r="AF4" s="50"/>
      <c r="AG4" s="170" t="s">
        <v>11</v>
      </c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</row>
    <row r="5" spans="2:50">
      <c r="B5" s="54" t="s">
        <v>7</v>
      </c>
      <c r="C5" s="55"/>
      <c r="D5" s="55"/>
      <c r="E5" s="60"/>
      <c r="F5" s="162" t="s">
        <v>8</v>
      </c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4"/>
      <c r="AA5" s="50" t="s">
        <v>12</v>
      </c>
      <c r="AB5" s="50"/>
      <c r="AC5" s="50"/>
      <c r="AD5" s="50"/>
      <c r="AE5" s="50" t="s">
        <v>13</v>
      </c>
      <c r="AF5" s="50"/>
      <c r="AG5" s="153" t="s">
        <v>14</v>
      </c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</row>
    <row r="6" spans="2:50">
      <c r="B6" s="177" t="s">
        <v>15</v>
      </c>
      <c r="C6" s="178"/>
      <c r="D6" s="178"/>
      <c r="E6" s="179"/>
      <c r="F6" s="162" t="s">
        <v>16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4"/>
      <c r="AA6" s="50"/>
      <c r="AB6" s="50"/>
      <c r="AC6" s="50"/>
      <c r="AD6" s="50"/>
      <c r="AE6" s="50" t="s">
        <v>10</v>
      </c>
      <c r="AF6" s="50"/>
      <c r="AG6" s="170" t="s">
        <v>17</v>
      </c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</row>
    <row r="7" spans="2:50">
      <c r="B7" s="50" t="s">
        <v>18</v>
      </c>
      <c r="C7" s="50"/>
      <c r="D7" s="50"/>
      <c r="E7" s="50"/>
      <c r="F7" s="153" t="s">
        <v>19</v>
      </c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AA7" s="50" t="s">
        <v>20</v>
      </c>
      <c r="AB7" s="50"/>
      <c r="AC7" s="50"/>
      <c r="AD7" s="50"/>
      <c r="AE7" s="50"/>
      <c r="AF7" s="50"/>
      <c r="AG7" s="162" t="s">
        <v>21</v>
      </c>
      <c r="AH7" s="163"/>
      <c r="AI7" s="163"/>
      <c r="AJ7" s="163"/>
      <c r="AK7" s="163"/>
      <c r="AL7" s="163"/>
      <c r="AM7" s="164"/>
      <c r="AN7" s="54" t="s">
        <v>22</v>
      </c>
      <c r="AO7" s="55"/>
      <c r="AP7" s="55"/>
      <c r="AQ7" s="55"/>
      <c r="AR7" s="60"/>
      <c r="AS7" s="167" t="s">
        <v>23</v>
      </c>
      <c r="AT7" s="168"/>
      <c r="AU7" s="168"/>
      <c r="AV7" s="168"/>
      <c r="AW7" s="168"/>
      <c r="AX7" s="169"/>
    </row>
    <row r="8" spans="2:50">
      <c r="B8" s="165"/>
      <c r="C8" s="165"/>
      <c r="D8" s="165"/>
      <c r="E8" s="165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AA8" s="50" t="s">
        <v>24</v>
      </c>
      <c r="AB8" s="50"/>
      <c r="AC8" s="50"/>
      <c r="AD8" s="50"/>
      <c r="AE8" s="50"/>
      <c r="AF8" s="50"/>
      <c r="AG8" s="162" t="s">
        <v>25</v>
      </c>
      <c r="AH8" s="163"/>
      <c r="AI8" s="163"/>
      <c r="AJ8" s="163"/>
      <c r="AK8" s="163"/>
      <c r="AL8" s="163"/>
      <c r="AM8" s="164"/>
      <c r="AN8" s="54" t="s">
        <v>26</v>
      </c>
      <c r="AO8" s="55"/>
      <c r="AP8" s="55"/>
      <c r="AQ8" s="55"/>
      <c r="AR8" s="60"/>
      <c r="AS8" s="167" t="s">
        <v>27</v>
      </c>
      <c r="AT8" s="168"/>
      <c r="AU8" s="168"/>
      <c r="AV8" s="168"/>
      <c r="AW8" s="168"/>
      <c r="AX8" s="169"/>
    </row>
    <row r="9" spans="2:50">
      <c r="AA9" s="50" t="s">
        <v>28</v>
      </c>
      <c r="AB9" s="50"/>
      <c r="AC9" s="50"/>
      <c r="AD9" s="50"/>
      <c r="AE9" s="50"/>
      <c r="AF9" s="50"/>
      <c r="AG9" s="153" t="s">
        <v>29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</row>
    <row r="10" spans="2:50">
      <c r="AA10" s="50" t="s">
        <v>30</v>
      </c>
      <c r="AB10" s="50"/>
      <c r="AC10" s="50"/>
      <c r="AD10" s="50"/>
      <c r="AE10" s="50"/>
      <c r="AF10" s="54"/>
      <c r="AG10" s="158" t="s">
        <v>31</v>
      </c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</row>
    <row r="11" spans="2:50">
      <c r="B11" s="160" t="s">
        <v>32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1" t="s">
        <v>33</v>
      </c>
      <c r="U11" s="161"/>
      <c r="V11" s="161"/>
      <c r="W11" s="161"/>
      <c r="X11" s="161"/>
    </row>
    <row r="12" spans="2:50">
      <c r="B12" s="153" t="s">
        <v>34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4"/>
      <c r="U12" s="154"/>
      <c r="V12" s="154"/>
      <c r="W12" s="154"/>
      <c r="X12" s="154"/>
      <c r="Z12" s="4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4" t="s">
        <v>35</v>
      </c>
    </row>
    <row r="15" spans="2:50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55" t="s">
        <v>36</v>
      </c>
      <c r="D16" s="156"/>
      <c r="E16" s="157"/>
      <c r="F16" s="156" t="s">
        <v>37</v>
      </c>
      <c r="G16" s="156"/>
      <c r="H16" s="156"/>
      <c r="I16" s="157"/>
      <c r="J16" s="156" t="s">
        <v>38</v>
      </c>
      <c r="K16" s="156"/>
      <c r="L16" s="156"/>
      <c r="M16" s="157"/>
      <c r="N16" s="76" t="s">
        <v>39</v>
      </c>
      <c r="O16" s="92"/>
      <c r="P16" s="76" t="s">
        <v>40</v>
      </c>
      <c r="Q16" s="77"/>
      <c r="R16" s="78"/>
    </row>
    <row r="17" spans="2:29">
      <c r="B17" s="6">
        <v>1</v>
      </c>
      <c r="C17" s="128" t="s">
        <v>41</v>
      </c>
      <c r="D17" s="129"/>
      <c r="E17" s="130"/>
      <c r="F17" s="128">
        <v>45757</v>
      </c>
      <c r="G17" s="129"/>
      <c r="H17" s="129"/>
      <c r="I17" s="130"/>
      <c r="J17" s="128">
        <v>45770</v>
      </c>
      <c r="K17" s="129"/>
      <c r="L17" s="129"/>
      <c r="M17" s="130"/>
      <c r="N17" s="131">
        <f t="shared" ref="N17:N36" si="0">IF(F17="","",J17-F17+1)</f>
        <v>14</v>
      </c>
      <c r="O17" s="132"/>
      <c r="P17" s="133" t="s">
        <v>42</v>
      </c>
      <c r="Q17" s="103"/>
      <c r="R17" s="104"/>
    </row>
    <row r="18" spans="2:29">
      <c r="B18" s="6">
        <v>2</v>
      </c>
      <c r="C18" s="128" t="s">
        <v>43</v>
      </c>
      <c r="D18" s="129"/>
      <c r="E18" s="130"/>
      <c r="F18" s="128">
        <v>45762</v>
      </c>
      <c r="G18" s="129"/>
      <c r="H18" s="129"/>
      <c r="I18" s="130"/>
      <c r="J18" s="128">
        <v>45767</v>
      </c>
      <c r="K18" s="129"/>
      <c r="L18" s="129"/>
      <c r="M18" s="130"/>
      <c r="N18" s="131">
        <f t="shared" si="0"/>
        <v>6</v>
      </c>
      <c r="O18" s="132"/>
      <c r="P18" s="133" t="s">
        <v>42</v>
      </c>
      <c r="Q18" s="103"/>
      <c r="R18" s="104"/>
    </row>
    <row r="19" spans="2:29">
      <c r="B19" s="6">
        <v>3</v>
      </c>
      <c r="C19" s="128" t="s">
        <v>44</v>
      </c>
      <c r="D19" s="129"/>
      <c r="E19" s="130"/>
      <c r="F19" s="128">
        <v>45782</v>
      </c>
      <c r="G19" s="129"/>
      <c r="H19" s="129"/>
      <c r="I19" s="130"/>
      <c r="J19" s="128">
        <v>45792</v>
      </c>
      <c r="K19" s="129"/>
      <c r="L19" s="129"/>
      <c r="M19" s="130"/>
      <c r="N19" s="131">
        <f t="shared" si="0"/>
        <v>11</v>
      </c>
      <c r="O19" s="132"/>
      <c r="P19" s="133" t="s">
        <v>45</v>
      </c>
      <c r="Q19" s="103"/>
      <c r="R19" s="104"/>
    </row>
    <row r="20" spans="2:29">
      <c r="B20" s="6">
        <v>4</v>
      </c>
      <c r="C20" s="128" t="s">
        <v>41</v>
      </c>
      <c r="D20" s="129"/>
      <c r="E20" s="130"/>
      <c r="F20" s="128">
        <v>45787</v>
      </c>
      <c r="G20" s="129"/>
      <c r="H20" s="129"/>
      <c r="I20" s="130"/>
      <c r="J20" s="128">
        <v>45800</v>
      </c>
      <c r="K20" s="129"/>
      <c r="L20" s="129"/>
      <c r="M20" s="130"/>
      <c r="N20" s="131">
        <f t="shared" si="0"/>
        <v>14</v>
      </c>
      <c r="O20" s="132"/>
      <c r="P20" s="133" t="s">
        <v>42</v>
      </c>
      <c r="Q20" s="103"/>
      <c r="R20" s="104"/>
    </row>
    <row r="21" spans="2:29">
      <c r="B21" s="6">
        <v>5</v>
      </c>
      <c r="C21" s="128" t="s">
        <v>44</v>
      </c>
      <c r="D21" s="129"/>
      <c r="E21" s="130"/>
      <c r="F21" s="128">
        <v>45813</v>
      </c>
      <c r="G21" s="129"/>
      <c r="H21" s="129"/>
      <c r="I21" s="130"/>
      <c r="J21" s="128">
        <v>45818</v>
      </c>
      <c r="K21" s="129"/>
      <c r="L21" s="129"/>
      <c r="M21" s="130"/>
      <c r="N21" s="131">
        <f t="shared" si="0"/>
        <v>6</v>
      </c>
      <c r="O21" s="132"/>
      <c r="P21" s="133" t="s">
        <v>45</v>
      </c>
      <c r="Q21" s="103"/>
      <c r="R21" s="104"/>
    </row>
    <row r="22" spans="2:29">
      <c r="B22" s="6">
        <v>6</v>
      </c>
      <c r="C22" s="128" t="s">
        <v>41</v>
      </c>
      <c r="D22" s="129"/>
      <c r="E22" s="130"/>
      <c r="F22" s="128">
        <v>45818</v>
      </c>
      <c r="G22" s="129"/>
      <c r="H22" s="129"/>
      <c r="I22" s="130"/>
      <c r="J22" s="128">
        <v>45831</v>
      </c>
      <c r="K22" s="129"/>
      <c r="L22" s="129"/>
      <c r="M22" s="130"/>
      <c r="N22" s="131">
        <f t="shared" si="0"/>
        <v>14</v>
      </c>
      <c r="O22" s="132"/>
      <c r="P22" s="133" t="s">
        <v>42</v>
      </c>
      <c r="Q22" s="103"/>
      <c r="R22" s="104"/>
    </row>
    <row r="23" spans="2:29">
      <c r="B23" s="6">
        <v>7</v>
      </c>
      <c r="C23" s="128" t="s">
        <v>46</v>
      </c>
      <c r="D23" s="129"/>
      <c r="E23" s="130"/>
      <c r="F23" s="128">
        <v>45823</v>
      </c>
      <c r="G23" s="129"/>
      <c r="H23" s="129"/>
      <c r="I23" s="130"/>
      <c r="J23" s="128">
        <v>45825</v>
      </c>
      <c r="K23" s="129"/>
      <c r="L23" s="129"/>
      <c r="M23" s="130"/>
      <c r="N23" s="131">
        <f t="shared" si="0"/>
        <v>3</v>
      </c>
      <c r="O23" s="132"/>
      <c r="P23" s="133" t="s">
        <v>45</v>
      </c>
      <c r="Q23" s="103"/>
      <c r="R23" s="104"/>
    </row>
    <row r="24" spans="2:29">
      <c r="B24" s="6">
        <v>8</v>
      </c>
      <c r="C24" s="128" t="s">
        <v>47</v>
      </c>
      <c r="D24" s="129"/>
      <c r="E24" s="130"/>
      <c r="F24" s="128">
        <v>45828</v>
      </c>
      <c r="G24" s="129"/>
      <c r="H24" s="129"/>
      <c r="I24" s="130"/>
      <c r="J24" s="128">
        <v>45839</v>
      </c>
      <c r="K24" s="129"/>
      <c r="L24" s="129"/>
      <c r="M24" s="130"/>
      <c r="N24" s="131">
        <f t="shared" si="0"/>
        <v>12</v>
      </c>
      <c r="O24" s="132"/>
      <c r="P24" s="133" t="s">
        <v>42</v>
      </c>
      <c r="Q24" s="103"/>
      <c r="R24" s="104"/>
    </row>
    <row r="25" spans="2:29">
      <c r="B25" s="6">
        <v>9</v>
      </c>
      <c r="C25" s="128" t="s">
        <v>44</v>
      </c>
      <c r="D25" s="129"/>
      <c r="E25" s="130"/>
      <c r="F25" s="128">
        <v>45843</v>
      </c>
      <c r="G25" s="129"/>
      <c r="H25" s="129"/>
      <c r="I25" s="130"/>
      <c r="J25" s="128">
        <v>45848</v>
      </c>
      <c r="K25" s="129"/>
      <c r="L25" s="129"/>
      <c r="M25" s="130"/>
      <c r="N25" s="131">
        <f t="shared" si="0"/>
        <v>6</v>
      </c>
      <c r="O25" s="132"/>
      <c r="P25" s="133" t="s">
        <v>45</v>
      </c>
      <c r="Q25" s="103"/>
      <c r="R25" s="104"/>
    </row>
    <row r="26" spans="2:29">
      <c r="B26" s="6">
        <v>10</v>
      </c>
      <c r="C26" s="128"/>
      <c r="D26" s="129"/>
      <c r="E26" s="130"/>
      <c r="F26" s="128"/>
      <c r="G26" s="129"/>
      <c r="H26" s="129"/>
      <c r="I26" s="130"/>
      <c r="J26" s="128"/>
      <c r="K26" s="129"/>
      <c r="L26" s="129"/>
      <c r="M26" s="130"/>
      <c r="N26" s="131" t="str">
        <f t="shared" si="0"/>
        <v/>
      </c>
      <c r="O26" s="132"/>
      <c r="P26" s="133"/>
      <c r="Q26" s="103"/>
      <c r="R26" s="104"/>
    </row>
    <row r="27" spans="2:29">
      <c r="B27" s="6">
        <v>11</v>
      </c>
      <c r="C27" s="128"/>
      <c r="D27" s="129"/>
      <c r="E27" s="130"/>
      <c r="F27" s="128"/>
      <c r="G27" s="129"/>
      <c r="H27" s="129"/>
      <c r="I27" s="130"/>
      <c r="J27" s="128"/>
      <c r="K27" s="129"/>
      <c r="L27" s="129"/>
      <c r="M27" s="130"/>
      <c r="N27" s="131" t="str">
        <f t="shared" si="0"/>
        <v/>
      </c>
      <c r="O27" s="132"/>
      <c r="P27" s="133"/>
      <c r="Q27" s="103"/>
      <c r="R27" s="104"/>
    </row>
    <row r="28" spans="2:29">
      <c r="B28" s="6">
        <v>12</v>
      </c>
      <c r="C28" s="128"/>
      <c r="D28" s="129"/>
      <c r="E28" s="130"/>
      <c r="F28" s="128"/>
      <c r="G28" s="129"/>
      <c r="H28" s="129"/>
      <c r="I28" s="130"/>
      <c r="J28" s="128"/>
      <c r="K28" s="129"/>
      <c r="L28" s="129"/>
      <c r="M28" s="130"/>
      <c r="N28" s="131" t="str">
        <f t="shared" si="0"/>
        <v/>
      </c>
      <c r="O28" s="132"/>
      <c r="P28" s="133"/>
      <c r="Q28" s="103"/>
      <c r="R28" s="104"/>
    </row>
    <row r="29" spans="2:29">
      <c r="B29" s="6">
        <v>13</v>
      </c>
      <c r="C29" s="128"/>
      <c r="D29" s="129"/>
      <c r="E29" s="130"/>
      <c r="F29" s="128"/>
      <c r="G29" s="129"/>
      <c r="H29" s="129"/>
      <c r="I29" s="130"/>
      <c r="J29" s="128"/>
      <c r="K29" s="129"/>
      <c r="L29" s="129"/>
      <c r="M29" s="130"/>
      <c r="N29" s="131" t="str">
        <f t="shared" si="0"/>
        <v/>
      </c>
      <c r="O29" s="132"/>
      <c r="P29" s="133"/>
      <c r="Q29" s="103"/>
      <c r="R29" s="104"/>
      <c r="U29" s="50" t="s">
        <v>40</v>
      </c>
      <c r="V29" s="50"/>
      <c r="W29" s="50"/>
      <c r="X29" s="50" t="s">
        <v>48</v>
      </c>
      <c r="Y29" s="50"/>
      <c r="Z29" s="50"/>
      <c r="AA29" s="50" t="s">
        <v>49</v>
      </c>
      <c r="AB29" s="50"/>
      <c r="AC29" s="50"/>
    </row>
    <row r="30" spans="2:29">
      <c r="B30" s="6">
        <v>14</v>
      </c>
      <c r="C30" s="128"/>
      <c r="D30" s="129"/>
      <c r="E30" s="130"/>
      <c r="F30" s="128"/>
      <c r="G30" s="129"/>
      <c r="H30" s="129"/>
      <c r="I30" s="130"/>
      <c r="J30" s="128"/>
      <c r="K30" s="129"/>
      <c r="L30" s="129"/>
      <c r="M30" s="130"/>
      <c r="N30" s="131" t="str">
        <f t="shared" si="0"/>
        <v/>
      </c>
      <c r="O30" s="132"/>
      <c r="P30" s="133"/>
      <c r="Q30" s="103"/>
      <c r="R30" s="104"/>
      <c r="U30" s="50" t="s">
        <v>42</v>
      </c>
      <c r="V30" s="50"/>
      <c r="W30" s="50"/>
      <c r="X30" s="152">
        <f>COUNTIF(P17:R36,"脳損傷")</f>
        <v>5</v>
      </c>
      <c r="Y30" s="152"/>
      <c r="Z30" s="152"/>
      <c r="AA30" s="152">
        <f ca="1">SUMIF(P17:R36,"脳損傷",N17:O36)</f>
        <v>60</v>
      </c>
      <c r="AB30" s="152"/>
      <c r="AC30" s="152"/>
    </row>
    <row r="31" spans="2:29">
      <c r="B31" s="6">
        <v>15</v>
      </c>
      <c r="C31" s="128"/>
      <c r="D31" s="129"/>
      <c r="E31" s="130"/>
      <c r="F31" s="128"/>
      <c r="G31" s="129"/>
      <c r="H31" s="129"/>
      <c r="I31" s="130"/>
      <c r="J31" s="128"/>
      <c r="K31" s="129"/>
      <c r="L31" s="129"/>
      <c r="M31" s="130"/>
      <c r="N31" s="131" t="str">
        <f t="shared" si="0"/>
        <v/>
      </c>
      <c r="O31" s="132"/>
      <c r="P31" s="133"/>
      <c r="Q31" s="103"/>
      <c r="R31" s="104"/>
      <c r="U31" s="50" t="s">
        <v>45</v>
      </c>
      <c r="V31" s="50"/>
      <c r="W31" s="50"/>
      <c r="X31" s="152">
        <f>COUNTIF(P17:R36,"脊髄損傷")</f>
        <v>4</v>
      </c>
      <c r="Y31" s="152"/>
      <c r="Z31" s="152"/>
      <c r="AA31" s="152">
        <f ca="1">SUMIF(P17:R36,"脊髄損傷",N17:O36)</f>
        <v>26</v>
      </c>
      <c r="AB31" s="152"/>
      <c r="AC31" s="152"/>
    </row>
    <row r="32" spans="2:29">
      <c r="B32" s="6">
        <v>16</v>
      </c>
      <c r="C32" s="128"/>
      <c r="D32" s="129"/>
      <c r="E32" s="130"/>
      <c r="F32" s="128"/>
      <c r="G32" s="129"/>
      <c r="H32" s="129"/>
      <c r="I32" s="130"/>
      <c r="J32" s="128"/>
      <c r="K32" s="129"/>
      <c r="L32" s="129"/>
      <c r="M32" s="130"/>
      <c r="N32" s="131" t="str">
        <f t="shared" si="0"/>
        <v/>
      </c>
      <c r="O32" s="132"/>
      <c r="P32" s="133"/>
      <c r="Q32" s="103"/>
      <c r="R32" s="104"/>
      <c r="U32" s="50" t="s">
        <v>50</v>
      </c>
      <c r="V32" s="50"/>
      <c r="W32" s="50"/>
      <c r="X32" s="152">
        <f>COUNTIF(P17:R36,"その他")</f>
        <v>0</v>
      </c>
      <c r="Y32" s="152"/>
      <c r="Z32" s="152"/>
      <c r="AA32" s="152">
        <f ca="1">SUMIF(P17:R36,"その他",N17:O36)</f>
        <v>0</v>
      </c>
      <c r="AB32" s="152"/>
      <c r="AC32" s="152"/>
    </row>
    <row r="33" spans="1:54">
      <c r="B33" s="6">
        <v>17</v>
      </c>
      <c r="C33" s="128"/>
      <c r="D33" s="129"/>
      <c r="E33" s="130"/>
      <c r="F33" s="128"/>
      <c r="G33" s="129"/>
      <c r="H33" s="129"/>
      <c r="I33" s="130"/>
      <c r="J33" s="128"/>
      <c r="K33" s="129"/>
      <c r="L33" s="129"/>
      <c r="M33" s="130"/>
      <c r="N33" s="131" t="str">
        <f t="shared" si="0"/>
        <v/>
      </c>
      <c r="O33" s="132"/>
      <c r="P33" s="133"/>
      <c r="Q33" s="103"/>
      <c r="R33" s="104"/>
    </row>
    <row r="34" spans="1:54" ht="19.5" customHeight="1">
      <c r="B34" s="6">
        <v>18</v>
      </c>
      <c r="C34" s="128"/>
      <c r="D34" s="129"/>
      <c r="E34" s="130"/>
      <c r="F34" s="128"/>
      <c r="G34" s="129"/>
      <c r="H34" s="129"/>
      <c r="I34" s="130"/>
      <c r="J34" s="128"/>
      <c r="K34" s="129"/>
      <c r="L34" s="129"/>
      <c r="M34" s="130"/>
      <c r="N34" s="131" t="str">
        <f t="shared" si="0"/>
        <v/>
      </c>
      <c r="O34" s="132"/>
      <c r="P34" s="133"/>
      <c r="Q34" s="103"/>
      <c r="R34" s="104"/>
      <c r="U34" s="146" t="s">
        <v>51</v>
      </c>
      <c r="V34" s="147"/>
      <c r="W34" s="147"/>
      <c r="X34" s="147"/>
      <c r="Y34" s="147"/>
      <c r="Z34" s="147"/>
      <c r="AA34" s="147"/>
      <c r="AB34" s="148"/>
      <c r="AC34" s="142" t="s">
        <v>52</v>
      </c>
      <c r="AD34" s="135"/>
      <c r="AE34" s="143"/>
      <c r="AF34" s="134">
        <f>SUM(AF35:AH37)</f>
        <v>0</v>
      </c>
      <c r="AG34" s="134"/>
      <c r="AH34" s="134"/>
      <c r="AI34" s="135" t="s">
        <v>53</v>
      </c>
      <c r="AJ34" s="135"/>
      <c r="AK34" s="136"/>
    </row>
    <row r="35" spans="1:54">
      <c r="B35" s="6">
        <v>19</v>
      </c>
      <c r="C35" s="128"/>
      <c r="D35" s="129"/>
      <c r="E35" s="130"/>
      <c r="F35" s="128"/>
      <c r="G35" s="129"/>
      <c r="H35" s="129"/>
      <c r="I35" s="130"/>
      <c r="J35" s="128"/>
      <c r="K35" s="129"/>
      <c r="L35" s="129"/>
      <c r="M35" s="130"/>
      <c r="N35" s="131" t="str">
        <f t="shared" si="0"/>
        <v/>
      </c>
      <c r="O35" s="132"/>
      <c r="P35" s="133"/>
      <c r="Q35" s="103"/>
      <c r="R35" s="104"/>
      <c r="U35" s="149"/>
      <c r="V35" s="150"/>
      <c r="W35" s="150"/>
      <c r="X35" s="150"/>
      <c r="Y35" s="150"/>
      <c r="Z35" s="150"/>
      <c r="AA35" s="150"/>
      <c r="AB35" s="151"/>
      <c r="AC35" s="137" t="s">
        <v>54</v>
      </c>
      <c r="AD35" s="138"/>
      <c r="AE35" s="139"/>
      <c r="AF35" s="140"/>
      <c r="AG35" s="140"/>
      <c r="AH35" s="140"/>
      <c r="AI35" s="138" t="s">
        <v>53</v>
      </c>
      <c r="AJ35" s="138"/>
      <c r="AK35" s="141"/>
    </row>
    <row r="36" spans="1:54">
      <c r="B36" s="7">
        <v>20</v>
      </c>
      <c r="C36" s="117"/>
      <c r="D36" s="118"/>
      <c r="E36" s="119"/>
      <c r="F36" s="120"/>
      <c r="G36" s="121"/>
      <c r="H36" s="121"/>
      <c r="I36" s="122"/>
      <c r="J36" s="120"/>
      <c r="K36" s="121"/>
      <c r="L36" s="121"/>
      <c r="M36" s="122"/>
      <c r="N36" s="123" t="str">
        <f t="shared" si="0"/>
        <v/>
      </c>
      <c r="O36" s="124"/>
      <c r="P36" s="125"/>
      <c r="Q36" s="126"/>
      <c r="R36" s="127"/>
      <c r="U36" s="3"/>
      <c r="AC36" s="144" t="s">
        <v>55</v>
      </c>
      <c r="AD36" s="103"/>
      <c r="AE36" s="145"/>
      <c r="AF36" s="102"/>
      <c r="AG36" s="102"/>
      <c r="AH36" s="102"/>
      <c r="AI36" s="103" t="s">
        <v>53</v>
      </c>
      <c r="AJ36" s="103"/>
      <c r="AK36" s="104"/>
    </row>
    <row r="37" spans="1:54" ht="19.5" thickBot="1">
      <c r="B37" s="7" t="s">
        <v>56</v>
      </c>
      <c r="C37" s="108">
        <f>COUNTA(C17:E36)</f>
        <v>9</v>
      </c>
      <c r="D37" s="109"/>
      <c r="E37" s="110"/>
      <c r="F37" s="108"/>
      <c r="G37" s="109"/>
      <c r="H37" s="109"/>
      <c r="I37" s="110"/>
      <c r="J37" s="108"/>
      <c r="K37" s="109"/>
      <c r="L37" s="109"/>
      <c r="M37" s="110"/>
      <c r="N37" s="111">
        <f>SUM(N17:O36)</f>
        <v>86</v>
      </c>
      <c r="O37" s="112"/>
      <c r="P37" s="111"/>
      <c r="Q37" s="113"/>
      <c r="R37" s="114"/>
      <c r="AC37" s="115" t="s">
        <v>57</v>
      </c>
      <c r="AD37" s="106"/>
      <c r="AE37" s="116"/>
      <c r="AF37" s="105"/>
      <c r="AG37" s="105"/>
      <c r="AH37" s="105"/>
      <c r="AI37" s="106" t="s">
        <v>53</v>
      </c>
      <c r="AJ37" s="106"/>
      <c r="AK37" s="107"/>
    </row>
    <row r="38" spans="1:54">
      <c r="B38" s="2"/>
    </row>
    <row r="39" spans="1:54">
      <c r="B39" s="2"/>
    </row>
    <row r="40" spans="1:54"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8"/>
      <c r="AA40" s="9"/>
      <c r="AB40" s="8"/>
      <c r="AC40" s="9"/>
      <c r="AD40" s="8"/>
      <c r="AE40" s="9"/>
      <c r="AF40" s="8"/>
      <c r="AG40" s="9"/>
      <c r="AH40" s="8"/>
      <c r="AI40" s="9"/>
      <c r="AJ40" s="8"/>
      <c r="AK40" s="9"/>
      <c r="AL40" s="8"/>
      <c r="AM40" s="9"/>
      <c r="AN40" s="8"/>
      <c r="AO40" s="9"/>
      <c r="AP40" s="8"/>
      <c r="AQ40" s="9"/>
      <c r="AR40" s="8"/>
      <c r="AS40" s="9"/>
      <c r="AT40" s="8"/>
      <c r="AU40" s="9"/>
      <c r="AV40" s="8"/>
      <c r="AW40" s="9"/>
      <c r="AX40" s="8"/>
      <c r="AY40" s="9"/>
      <c r="AZ40" s="8"/>
      <c r="BA40" s="9"/>
    </row>
    <row r="41" spans="1:54" ht="18.75" customHeight="1">
      <c r="B41" s="44" t="s">
        <v>58</v>
      </c>
    </row>
    <row r="42" spans="1:54">
      <c r="B42" s="10"/>
      <c r="C42" s="50" t="s">
        <v>59</v>
      </c>
      <c r="D42" s="50"/>
      <c r="E42" s="50"/>
      <c r="F42" s="50"/>
      <c r="G42" s="50"/>
      <c r="H42" s="50" t="s">
        <v>13</v>
      </c>
      <c r="I42" s="50"/>
      <c r="J42" s="50"/>
      <c r="K42" s="50"/>
      <c r="L42" s="50"/>
      <c r="M42" s="50"/>
      <c r="N42" s="50"/>
      <c r="O42" s="50"/>
      <c r="P42" s="50"/>
      <c r="Q42" s="50"/>
      <c r="R42" s="50" t="s">
        <v>60</v>
      </c>
      <c r="S42" s="50"/>
      <c r="T42" s="50"/>
      <c r="U42" s="50"/>
      <c r="X42" s="54" t="s">
        <v>61</v>
      </c>
      <c r="Y42" s="55"/>
      <c r="Z42" s="60"/>
      <c r="AA42" s="61">
        <v>2000</v>
      </c>
      <c r="AB42" s="61"/>
      <c r="AC42" s="61"/>
      <c r="AD42" s="61"/>
    </row>
    <row r="43" spans="1:54">
      <c r="B43" s="10">
        <v>1</v>
      </c>
      <c r="C43" s="50" t="s">
        <v>62</v>
      </c>
      <c r="D43" s="50"/>
      <c r="E43" s="50"/>
      <c r="F43" s="50"/>
      <c r="G43" s="50"/>
      <c r="H43" s="50" t="s">
        <v>63</v>
      </c>
      <c r="I43" s="50"/>
      <c r="J43" s="50"/>
      <c r="K43" s="50"/>
      <c r="L43" s="50"/>
      <c r="M43" s="50"/>
      <c r="N43" s="50"/>
      <c r="O43" s="50"/>
      <c r="P43" s="50"/>
      <c r="Q43" s="50"/>
      <c r="R43" s="51">
        <f>IF(H43="","",7000)</f>
        <v>7000</v>
      </c>
      <c r="S43" s="52"/>
      <c r="T43" s="52"/>
      <c r="U43" s="53"/>
      <c r="V43" s="49"/>
      <c r="W43" s="3"/>
      <c r="X43" s="62" t="s">
        <v>64</v>
      </c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3"/>
      <c r="AK43" s="3"/>
      <c r="AP43" s="3"/>
      <c r="AQ43" s="3"/>
      <c r="AR43" s="3"/>
      <c r="AS43" s="3"/>
    </row>
    <row r="44" spans="1:54">
      <c r="B44" s="10">
        <v>2</v>
      </c>
      <c r="C44" s="50" t="s">
        <v>65</v>
      </c>
      <c r="D44" s="50"/>
      <c r="E44" s="50"/>
      <c r="F44" s="50"/>
      <c r="G44" s="50"/>
      <c r="H44" s="50" t="s">
        <v>66</v>
      </c>
      <c r="I44" s="50"/>
      <c r="J44" s="50"/>
      <c r="K44" s="50"/>
      <c r="L44" s="50"/>
      <c r="M44" s="50"/>
      <c r="N44" s="50"/>
      <c r="O44" s="50"/>
      <c r="P44" s="50"/>
      <c r="Q44" s="50"/>
      <c r="R44" s="51">
        <f t="shared" ref="R44:R48" si="1">IF(H44="","",7000)</f>
        <v>7000</v>
      </c>
      <c r="S44" s="52"/>
      <c r="T44" s="52"/>
      <c r="U44" s="53"/>
      <c r="V44" s="49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54" customFormat="1" ht="21" customHeight="1">
      <c r="A45" s="2"/>
      <c r="B45" s="10">
        <v>3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1" t="str">
        <f t="shared" si="1"/>
        <v/>
      </c>
      <c r="S45" s="52"/>
      <c r="T45" s="52"/>
      <c r="U45" s="53"/>
      <c r="V45" s="49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2"/>
      <c r="AU45" s="2"/>
      <c r="AV45" s="2"/>
      <c r="AW45" s="2"/>
      <c r="AX45" s="2"/>
      <c r="AY45" s="2"/>
      <c r="AZ45" s="2"/>
      <c r="BA45" s="2"/>
      <c r="BB45" s="2"/>
    </row>
    <row r="46" spans="1:54">
      <c r="B46" s="10">
        <v>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1" t="str">
        <f t="shared" si="1"/>
        <v/>
      </c>
      <c r="S46" s="52"/>
      <c r="T46" s="52"/>
      <c r="U46" s="53"/>
      <c r="V46" s="49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54">
      <c r="B47" s="10">
        <v>5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1" t="str">
        <f t="shared" si="1"/>
        <v/>
      </c>
      <c r="S47" s="52"/>
      <c r="T47" s="52"/>
      <c r="U47" s="53"/>
      <c r="V47" s="49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54">
      <c r="B48" s="10">
        <v>6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1" t="str">
        <f t="shared" si="1"/>
        <v/>
      </c>
      <c r="S48" s="52"/>
      <c r="T48" s="52"/>
      <c r="U48" s="53"/>
      <c r="V48" s="49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48"/>
      <c r="AQ48" s="48"/>
      <c r="AR48" s="48"/>
      <c r="AS48" s="48"/>
    </row>
    <row r="49" spans="1:54">
      <c r="A49"/>
      <c r="B49" s="54" t="s">
        <v>52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6">
        <f>SUM(R43:U48)</f>
        <v>14000</v>
      </c>
      <c r="S49" s="57"/>
      <c r="T49" s="57"/>
      <c r="U49" s="58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/>
      <c r="AQ49"/>
      <c r="AR49"/>
      <c r="AS49"/>
      <c r="AT49"/>
      <c r="AU49"/>
      <c r="AV49"/>
      <c r="AW49"/>
      <c r="AX49"/>
      <c r="AY49"/>
      <c r="AZ49"/>
      <c r="BA49"/>
      <c r="BB49"/>
    </row>
    <row r="50" spans="1:54">
      <c r="B50" s="59" t="s">
        <v>67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Z50" s="11"/>
    </row>
    <row r="51" spans="1:54" customFormat="1" ht="13.5"/>
    <row r="52" spans="1:54" s="12" customFormat="1" ht="15" customHeight="1">
      <c r="B52" s="25" t="s">
        <v>68</v>
      </c>
      <c r="C52" s="25"/>
      <c r="D52" s="25"/>
      <c r="E52" s="25"/>
      <c r="F52" s="25"/>
      <c r="G52" s="25"/>
      <c r="H52" s="25"/>
      <c r="I52" s="25"/>
      <c r="J52" s="25"/>
      <c r="K52" s="25"/>
    </row>
    <row r="53" spans="1:54" s="13" customFormat="1" ht="4.5" customHeight="1">
      <c r="B53" s="12"/>
    </row>
    <row r="54" spans="1:54" s="12" customFormat="1" ht="15" customHeight="1">
      <c r="B54" s="96" t="s">
        <v>69</v>
      </c>
      <c r="C54" s="97"/>
      <c r="D54" s="97"/>
      <c r="E54" s="97"/>
      <c r="F54" s="97"/>
      <c r="G54" s="97"/>
      <c r="H54" s="97"/>
      <c r="I54" s="97"/>
      <c r="J54" s="98"/>
      <c r="K54" s="88" t="s">
        <v>70</v>
      </c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9"/>
    </row>
    <row r="55" spans="1:54" s="12" customFormat="1" ht="15" customHeight="1">
      <c r="B55" s="63" t="s">
        <v>71</v>
      </c>
      <c r="C55" s="64"/>
      <c r="D55" s="64"/>
      <c r="E55" s="64"/>
      <c r="F55" s="64"/>
      <c r="G55" s="64"/>
      <c r="H55" s="64"/>
      <c r="I55" s="64"/>
      <c r="J55" s="65"/>
      <c r="K55" s="90" t="s">
        <v>72</v>
      </c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1"/>
    </row>
    <row r="56" spans="1:54" s="12" customFormat="1" ht="15" customHeight="1">
      <c r="B56" s="99"/>
      <c r="C56" s="100"/>
      <c r="D56" s="100"/>
      <c r="E56" s="100"/>
      <c r="F56" s="100"/>
      <c r="G56" s="100"/>
      <c r="H56" s="100"/>
      <c r="I56" s="100"/>
      <c r="J56" s="101"/>
      <c r="K56" s="77" t="s">
        <v>73</v>
      </c>
      <c r="L56" s="77"/>
      <c r="M56" s="77"/>
      <c r="N56" s="77"/>
      <c r="O56" s="77"/>
      <c r="P56" s="77"/>
      <c r="Q56" s="77"/>
      <c r="R56" s="92"/>
      <c r="S56" s="76" t="s">
        <v>74</v>
      </c>
      <c r="T56" s="77"/>
      <c r="U56" s="77"/>
      <c r="V56" s="77"/>
      <c r="W56" s="92"/>
      <c r="X56" s="76" t="s">
        <v>75</v>
      </c>
      <c r="Y56" s="77"/>
      <c r="Z56" s="77"/>
      <c r="AA56" s="77"/>
      <c r="AB56" s="92"/>
      <c r="AC56" s="76" t="s">
        <v>76</v>
      </c>
      <c r="AD56" s="77"/>
      <c r="AE56" s="77"/>
      <c r="AF56" s="77"/>
      <c r="AG56" s="77"/>
      <c r="AH56" s="77"/>
      <c r="AI56" s="77"/>
      <c r="AJ56" s="92"/>
      <c r="AK56" s="76" t="s">
        <v>77</v>
      </c>
      <c r="AL56" s="77"/>
      <c r="AM56" s="77"/>
      <c r="AN56" s="77"/>
      <c r="AO56" s="92"/>
      <c r="AP56" s="76" t="s">
        <v>78</v>
      </c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8"/>
    </row>
    <row r="57" spans="1:54" s="12" customFormat="1" ht="15" customHeight="1">
      <c r="B57" s="93" t="s">
        <v>79</v>
      </c>
      <c r="C57" s="94"/>
      <c r="D57" s="94"/>
      <c r="E57" s="94"/>
      <c r="F57" s="94"/>
      <c r="G57" s="94"/>
      <c r="H57" s="94"/>
      <c r="I57" s="94"/>
      <c r="J57" s="95"/>
      <c r="K57" s="79" t="s">
        <v>80</v>
      </c>
      <c r="L57" s="79"/>
      <c r="M57" s="79"/>
      <c r="N57" s="79"/>
      <c r="O57" s="79"/>
      <c r="P57" s="79"/>
      <c r="Q57" s="79"/>
      <c r="R57" s="80"/>
      <c r="S57" s="81" t="s">
        <v>81</v>
      </c>
      <c r="T57" s="79"/>
      <c r="U57" s="79"/>
      <c r="V57" s="79"/>
      <c r="W57" s="80"/>
      <c r="X57" s="81" t="s">
        <v>82</v>
      </c>
      <c r="Y57" s="79"/>
      <c r="Z57" s="79"/>
      <c r="AA57" s="79"/>
      <c r="AB57" s="80"/>
      <c r="AC57" s="81" t="s">
        <v>83</v>
      </c>
      <c r="AD57" s="79"/>
      <c r="AE57" s="79"/>
      <c r="AF57" s="79"/>
      <c r="AG57" s="79"/>
      <c r="AH57" s="79"/>
      <c r="AI57" s="79"/>
      <c r="AJ57" s="80"/>
      <c r="AK57" s="82" t="s">
        <v>84</v>
      </c>
      <c r="AL57" s="83"/>
      <c r="AM57" s="83"/>
      <c r="AN57" s="83"/>
      <c r="AO57" s="84"/>
      <c r="AP57" s="85" t="s">
        <v>85</v>
      </c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7"/>
    </row>
    <row r="58" spans="1:54" s="12" customFormat="1" ht="15" customHeight="1">
      <c r="B58" s="63" t="s">
        <v>86</v>
      </c>
      <c r="C58" s="64"/>
      <c r="D58" s="64"/>
      <c r="E58" s="64"/>
      <c r="F58" s="64"/>
      <c r="G58" s="64"/>
      <c r="H58" s="64"/>
      <c r="I58" s="64"/>
      <c r="J58" s="65"/>
      <c r="K58" s="70" t="s">
        <v>80</v>
      </c>
      <c r="L58" s="70"/>
      <c r="M58" s="70"/>
      <c r="N58" s="70"/>
      <c r="O58" s="70"/>
      <c r="P58" s="70"/>
      <c r="Q58" s="70"/>
      <c r="R58" s="71"/>
      <c r="S58" s="72" t="s">
        <v>87</v>
      </c>
      <c r="T58" s="70"/>
      <c r="U58" s="70"/>
      <c r="V58" s="70"/>
      <c r="W58" s="71"/>
      <c r="X58" s="72" t="s">
        <v>88</v>
      </c>
      <c r="Y58" s="70"/>
      <c r="Z58" s="70"/>
      <c r="AA58" s="70"/>
      <c r="AB58" s="71"/>
      <c r="AC58" s="72" t="s">
        <v>89</v>
      </c>
      <c r="AD58" s="70"/>
      <c r="AE58" s="70"/>
      <c r="AF58" s="70"/>
      <c r="AG58" s="70"/>
      <c r="AH58" s="70"/>
      <c r="AI58" s="70"/>
      <c r="AJ58" s="71"/>
      <c r="AK58" s="73" t="s">
        <v>90</v>
      </c>
      <c r="AL58" s="74"/>
      <c r="AM58" s="74"/>
      <c r="AN58" s="74"/>
      <c r="AO58" s="75"/>
      <c r="AP58" s="67" t="s">
        <v>91</v>
      </c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9"/>
    </row>
    <row r="60" spans="1:54">
      <c r="B60" s="44" t="s">
        <v>92</v>
      </c>
      <c r="C60" s="44"/>
      <c r="D60" s="44"/>
      <c r="E60" s="44"/>
      <c r="F60" s="44"/>
    </row>
    <row r="61" spans="1:54">
      <c r="B61" s="50" t="s">
        <v>93</v>
      </c>
      <c r="C61" s="50"/>
      <c r="D61" s="50"/>
      <c r="E61" s="50"/>
      <c r="F61" s="50"/>
      <c r="G61" s="50" t="s">
        <v>94</v>
      </c>
      <c r="H61" s="50"/>
      <c r="I61" s="50"/>
      <c r="J61" s="50"/>
      <c r="K61" s="50"/>
      <c r="L61" s="50"/>
      <c r="M61" s="50"/>
      <c r="N61" s="50" t="s">
        <v>95</v>
      </c>
      <c r="O61" s="50"/>
      <c r="P61" s="50"/>
      <c r="Q61" s="50"/>
      <c r="R61" s="66" t="s">
        <v>96</v>
      </c>
      <c r="S61" s="66"/>
      <c r="T61" s="66"/>
      <c r="U61" s="66"/>
      <c r="V61" s="66"/>
      <c r="W61" s="66"/>
      <c r="X61" s="66"/>
    </row>
    <row r="62" spans="1:54">
      <c r="C62" s="50" t="s">
        <v>97</v>
      </c>
      <c r="D62" s="50"/>
      <c r="E62" s="50"/>
      <c r="F62" s="50"/>
      <c r="G62" s="50" t="s">
        <v>98</v>
      </c>
      <c r="H62" s="50"/>
      <c r="I62" s="50"/>
      <c r="J62" s="50"/>
      <c r="K62" s="50"/>
      <c r="L62" s="50"/>
      <c r="M62" s="50"/>
      <c r="N62" s="50" t="s">
        <v>95</v>
      </c>
      <c r="O62" s="50"/>
      <c r="P62" s="50"/>
      <c r="Q62" s="50"/>
      <c r="R62" s="66" t="s">
        <v>99</v>
      </c>
      <c r="S62" s="66"/>
      <c r="T62" s="66"/>
      <c r="U62" s="66"/>
      <c r="V62" s="66"/>
      <c r="W62" s="66"/>
      <c r="X62" s="66"/>
    </row>
    <row r="63" spans="1:54">
      <c r="B63" s="4"/>
    </row>
  </sheetData>
  <sheetProtection sheet="1" selectLockedCells="1" selectUnlockedCells="1"/>
  <protectedRanges>
    <protectedRange sqref="C43:Q49 V43:V48" name="範囲3_1"/>
  </protectedRanges>
  <mergeCells count="237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8:E8"/>
    <mergeCell ref="F8:X8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9:E29"/>
    <mergeCell ref="F29:I29"/>
    <mergeCell ref="J29:M29"/>
    <mergeCell ref="N29:O29"/>
    <mergeCell ref="P29:R29"/>
    <mergeCell ref="U29:W29"/>
    <mergeCell ref="AC36:AE36"/>
    <mergeCell ref="U34:AB35"/>
    <mergeCell ref="X31:Z31"/>
    <mergeCell ref="AA31:AC31"/>
    <mergeCell ref="C32:E32"/>
    <mergeCell ref="F32:I32"/>
    <mergeCell ref="J32:M32"/>
    <mergeCell ref="N32:O32"/>
    <mergeCell ref="P32:R32"/>
    <mergeCell ref="U32:W32"/>
    <mergeCell ref="X32:Z32"/>
    <mergeCell ref="AA32:AC32"/>
    <mergeCell ref="C31:E31"/>
    <mergeCell ref="F31:I31"/>
    <mergeCell ref="J31:M31"/>
    <mergeCell ref="N31:O31"/>
    <mergeCell ref="P31:R31"/>
    <mergeCell ref="U31:W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AC34:AE34"/>
    <mergeCell ref="B57:J57"/>
    <mergeCell ref="X57:AB57"/>
    <mergeCell ref="AC57:AJ57"/>
    <mergeCell ref="B54:J54"/>
    <mergeCell ref="B55:J55"/>
    <mergeCell ref="B56:J56"/>
    <mergeCell ref="AF36:AH36"/>
    <mergeCell ref="AI36:AK36"/>
    <mergeCell ref="AF37:AH37"/>
    <mergeCell ref="AI37:AK37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C44:G44"/>
    <mergeCell ref="H44:Q44"/>
    <mergeCell ref="R44:U44"/>
    <mergeCell ref="P36:R36"/>
    <mergeCell ref="AP56:BA56"/>
    <mergeCell ref="K57:R57"/>
    <mergeCell ref="S57:W57"/>
    <mergeCell ref="AK57:AO57"/>
    <mergeCell ref="AP57:BA57"/>
    <mergeCell ref="K54:BA54"/>
    <mergeCell ref="K55:BA55"/>
    <mergeCell ref="K56:R56"/>
    <mergeCell ref="S56:W56"/>
    <mergeCell ref="X56:AB56"/>
    <mergeCell ref="AC56:AJ56"/>
    <mergeCell ref="AK56:AO56"/>
    <mergeCell ref="B58:J58"/>
    <mergeCell ref="C62:F62"/>
    <mergeCell ref="G62:M62"/>
    <mergeCell ref="N62:Q62"/>
    <mergeCell ref="R62:X62"/>
    <mergeCell ref="AP58:BA58"/>
    <mergeCell ref="B61:F61"/>
    <mergeCell ref="G61:M61"/>
    <mergeCell ref="N61:Q61"/>
    <mergeCell ref="R61:X61"/>
    <mergeCell ref="K58:R58"/>
    <mergeCell ref="S58:W58"/>
    <mergeCell ref="X58:AB58"/>
    <mergeCell ref="AC58:AJ58"/>
    <mergeCell ref="AK58:AO58"/>
    <mergeCell ref="C42:G42"/>
    <mergeCell ref="H42:Q42"/>
    <mergeCell ref="R42:U42"/>
    <mergeCell ref="X42:Z42"/>
    <mergeCell ref="AA42:AD42"/>
    <mergeCell ref="C43:G43"/>
    <mergeCell ref="H43:Q43"/>
    <mergeCell ref="R43:U43"/>
    <mergeCell ref="X43:AI43"/>
    <mergeCell ref="C48:G48"/>
    <mergeCell ref="H48:Q48"/>
    <mergeCell ref="R48:U48"/>
    <mergeCell ref="B49:Q49"/>
    <mergeCell ref="R49:U49"/>
    <mergeCell ref="B50:U50"/>
    <mergeCell ref="C45:G45"/>
    <mergeCell ref="H45:Q45"/>
    <mergeCell ref="R45:U45"/>
    <mergeCell ref="C46:G46"/>
    <mergeCell ref="H46:Q46"/>
    <mergeCell ref="R46:U46"/>
    <mergeCell ref="C47:G47"/>
    <mergeCell ref="H47:Q47"/>
    <mergeCell ref="R47:U47"/>
  </mergeCells>
  <phoneticPr fontId="4"/>
  <conditionalFormatting sqref="C43:C48 H43:H48">
    <cfRule type="containsBlanks" dxfId="11" priority="1">
      <formula>LEN(TRIM(C43))=0</formula>
    </cfRule>
  </conditionalFormatting>
  <conditionalFormatting sqref="C17:M36 P17:R36 AF35:AH37">
    <cfRule type="containsBlanks" dxfId="10" priority="10">
      <formula>LEN(TRIM(C17))=0</formula>
    </cfRule>
  </conditionalFormatting>
  <conditionalFormatting sqref="G61:M62 R61:X62">
    <cfRule type="containsBlanks" dxfId="9" priority="12">
      <formula>LEN(TRIM(G61))=0</formula>
    </cfRule>
  </conditionalFormatting>
  <conditionalFormatting sqref="K54:BA55 K57:BA58">
    <cfRule type="containsBlanks" dxfId="8" priority="6">
      <formula>LEN(TRIM(K54))=0</formula>
    </cfRule>
  </conditionalFormatting>
  <conditionalFormatting sqref="AG2:AX6 F2:X7 AG7:AM8 AS7:AX8 AG9:AX10 T11:X12">
    <cfRule type="containsBlanks" dxfId="7" priority="11">
      <formula>LEN(TRIM(F2))=0</formula>
    </cfRule>
  </conditionalFormatting>
  <dataValidations count="2">
    <dataValidation type="list" allowBlank="1" showInputMessage="1" showErrorMessage="1" sqref="T11:X11" xr:uid="{795DC502-E017-450A-8D87-907C6FCBDB45}">
      <formula1>"税抜き,税込み"</formula1>
    </dataValidation>
    <dataValidation type="list" allowBlank="1" showInputMessage="1" showErrorMessage="1" sqref="P17:R36" xr:uid="{362A7E6C-BBDF-44B8-B26F-8F6E88F73795}">
      <formula1>$U$30:$U$32</formula1>
    </dataValidation>
  </dataValidations>
  <hyperlinks>
    <hyperlink ref="AP58" r:id="rId1" xr:uid="{21D60940-B468-4677-9DA0-5F9E0B949FBF}"/>
    <hyperlink ref="AP57" r:id="rId2" xr:uid="{249DC1CC-60AC-44A6-9D8B-40D100359EB5}"/>
  </hyperlinks>
  <pageMargins left="0.7" right="0.7" top="0.75" bottom="0.75" header="0.3" footer="0.3"/>
  <pageSetup paperSize="9" scale="76" orientation="landscape" r:id="rId3"/>
  <rowBreaks count="1" manualBreakCount="1">
    <brk id="39" max="5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BA63"/>
  <sheetViews>
    <sheetView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0" width="2.625" style="2" customWidth="1"/>
    <col min="21" max="21" width="5.375" style="2" customWidth="1"/>
    <col min="22" max="22" width="2.625" style="2" customWidth="1"/>
    <col min="23" max="23" width="4.625" style="2" customWidth="1"/>
    <col min="24" max="44" width="2.75" style="2" customWidth="1"/>
    <col min="45" max="45" width="4" style="2" customWidth="1"/>
    <col min="46" max="49" width="2.75" style="2" customWidth="1"/>
    <col min="50" max="100" width="2.625" style="2" customWidth="1"/>
    <col min="101" max="101" width="9" style="2" customWidth="1"/>
    <col min="102" max="16384" width="9" style="2"/>
  </cols>
  <sheetData>
    <row r="2" spans="2:50">
      <c r="B2" s="54" t="s">
        <v>0</v>
      </c>
      <c r="C2" s="55"/>
      <c r="D2" s="55"/>
      <c r="E2" s="60"/>
      <c r="F2" s="167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9"/>
      <c r="AA2" s="50" t="s">
        <v>2</v>
      </c>
      <c r="AB2" s="50"/>
      <c r="AC2" s="50"/>
      <c r="AD2" s="50"/>
      <c r="AE2" s="50"/>
      <c r="AF2" s="50"/>
      <c r="AG2" s="162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4"/>
    </row>
    <row r="3" spans="2:50">
      <c r="B3" s="54" t="s">
        <v>4</v>
      </c>
      <c r="C3" s="55"/>
      <c r="D3" s="55"/>
      <c r="E3" s="60"/>
      <c r="F3" s="167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9"/>
      <c r="AA3" s="50" t="s">
        <v>6</v>
      </c>
      <c r="AB3" s="50"/>
      <c r="AC3" s="50"/>
      <c r="AD3" s="50"/>
      <c r="AE3" s="50" t="s">
        <v>7</v>
      </c>
      <c r="AF3" s="50"/>
      <c r="AG3" s="162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4"/>
    </row>
    <row r="4" spans="2:50">
      <c r="B4" s="54" t="s">
        <v>9</v>
      </c>
      <c r="C4" s="55"/>
      <c r="D4" s="55"/>
      <c r="E4" s="60"/>
      <c r="F4" s="171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3"/>
      <c r="AA4" s="50"/>
      <c r="AB4" s="50"/>
      <c r="AC4" s="50"/>
      <c r="AD4" s="50"/>
      <c r="AE4" s="50" t="s">
        <v>10</v>
      </c>
      <c r="AF4" s="50"/>
      <c r="AG4" s="174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6"/>
    </row>
    <row r="5" spans="2:50">
      <c r="B5" s="54" t="s">
        <v>7</v>
      </c>
      <c r="C5" s="55"/>
      <c r="D5" s="55"/>
      <c r="E5" s="60"/>
      <c r="F5" s="162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4"/>
      <c r="AA5" s="50" t="s">
        <v>12</v>
      </c>
      <c r="AB5" s="50"/>
      <c r="AC5" s="50"/>
      <c r="AD5" s="50"/>
      <c r="AE5" s="50" t="s">
        <v>13</v>
      </c>
      <c r="AF5" s="50"/>
      <c r="AG5" s="162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4"/>
    </row>
    <row r="6" spans="2:50">
      <c r="B6" s="177" t="s">
        <v>15</v>
      </c>
      <c r="C6" s="178"/>
      <c r="D6" s="178"/>
      <c r="E6" s="179"/>
      <c r="F6" s="162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4"/>
      <c r="AA6" s="50"/>
      <c r="AB6" s="50"/>
      <c r="AC6" s="50"/>
      <c r="AD6" s="50"/>
      <c r="AE6" s="50" t="s">
        <v>10</v>
      </c>
      <c r="AF6" s="50"/>
      <c r="AG6" s="174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6"/>
    </row>
    <row r="7" spans="2:50">
      <c r="B7" s="50" t="s">
        <v>18</v>
      </c>
      <c r="C7" s="50"/>
      <c r="D7" s="50"/>
      <c r="E7" s="50"/>
      <c r="F7" s="162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4"/>
      <c r="AA7" s="50" t="s">
        <v>20</v>
      </c>
      <c r="AB7" s="50"/>
      <c r="AC7" s="50"/>
      <c r="AD7" s="50"/>
      <c r="AE7" s="50"/>
      <c r="AF7" s="50"/>
      <c r="AG7" s="162"/>
      <c r="AH7" s="163"/>
      <c r="AI7" s="163"/>
      <c r="AJ7" s="163"/>
      <c r="AK7" s="163"/>
      <c r="AL7" s="163"/>
      <c r="AM7" s="164"/>
      <c r="AN7" s="54" t="s">
        <v>22</v>
      </c>
      <c r="AO7" s="55"/>
      <c r="AP7" s="55"/>
      <c r="AQ7" s="55"/>
      <c r="AR7" s="60"/>
      <c r="AS7" s="167"/>
      <c r="AT7" s="168"/>
      <c r="AU7" s="168"/>
      <c r="AV7" s="168"/>
      <c r="AW7" s="168"/>
      <c r="AX7" s="169"/>
    </row>
    <row r="8" spans="2:50">
      <c r="B8" s="2"/>
      <c r="AA8" s="50" t="s">
        <v>24</v>
      </c>
      <c r="AB8" s="50"/>
      <c r="AC8" s="50"/>
      <c r="AD8" s="50"/>
      <c r="AE8" s="50"/>
      <c r="AF8" s="50"/>
      <c r="AG8" s="162"/>
      <c r="AH8" s="163"/>
      <c r="AI8" s="163"/>
      <c r="AJ8" s="163"/>
      <c r="AK8" s="163"/>
      <c r="AL8" s="163"/>
      <c r="AM8" s="164"/>
      <c r="AN8" s="54" t="s">
        <v>26</v>
      </c>
      <c r="AO8" s="55"/>
      <c r="AP8" s="55"/>
      <c r="AQ8" s="55"/>
      <c r="AR8" s="60"/>
      <c r="AS8" s="167"/>
      <c r="AT8" s="168"/>
      <c r="AU8" s="168"/>
      <c r="AV8" s="168"/>
      <c r="AW8" s="168"/>
      <c r="AX8" s="169"/>
    </row>
    <row r="9" spans="2:50">
      <c r="AA9" s="50" t="s">
        <v>28</v>
      </c>
      <c r="AB9" s="50"/>
      <c r="AC9" s="50"/>
      <c r="AD9" s="50"/>
      <c r="AE9" s="50"/>
      <c r="AF9" s="50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</row>
    <row r="10" spans="2:50">
      <c r="AA10" s="50" t="s">
        <v>30</v>
      </c>
      <c r="AB10" s="50"/>
      <c r="AC10" s="50"/>
      <c r="AD10" s="50"/>
      <c r="AE10" s="50"/>
      <c r="AF10" s="54"/>
      <c r="AG10" s="158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</row>
    <row r="11" spans="2:50">
      <c r="B11" s="160" t="s">
        <v>32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1" t="s">
        <v>33</v>
      </c>
      <c r="U11" s="161"/>
      <c r="V11" s="161"/>
      <c r="W11" s="161"/>
      <c r="X11" s="161"/>
    </row>
    <row r="12" spans="2:50">
      <c r="B12" s="153" t="s">
        <v>34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4"/>
      <c r="U12" s="154"/>
      <c r="V12" s="154"/>
      <c r="W12" s="154"/>
      <c r="X12" s="154"/>
      <c r="Z12" s="4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44" t="s">
        <v>35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55" t="s">
        <v>36</v>
      </c>
      <c r="D16" s="156"/>
      <c r="E16" s="157"/>
      <c r="F16" s="156" t="s">
        <v>37</v>
      </c>
      <c r="G16" s="156"/>
      <c r="H16" s="156"/>
      <c r="I16" s="157"/>
      <c r="J16" s="156" t="s">
        <v>38</v>
      </c>
      <c r="K16" s="156"/>
      <c r="L16" s="156"/>
      <c r="M16" s="157"/>
      <c r="N16" s="76" t="s">
        <v>39</v>
      </c>
      <c r="O16" s="92"/>
      <c r="P16" s="76" t="s">
        <v>40</v>
      </c>
      <c r="Q16" s="77"/>
      <c r="R16" s="78"/>
    </row>
    <row r="17" spans="2:29">
      <c r="B17" s="6">
        <v>1</v>
      </c>
      <c r="C17" s="128"/>
      <c r="D17" s="129"/>
      <c r="E17" s="130"/>
      <c r="F17" s="128"/>
      <c r="G17" s="129"/>
      <c r="H17" s="129"/>
      <c r="I17" s="130"/>
      <c r="J17" s="128"/>
      <c r="K17" s="129"/>
      <c r="L17" s="129"/>
      <c r="M17" s="130"/>
      <c r="N17" s="131" t="str">
        <f t="shared" ref="N17:N36" si="0">IF(F17="","",J17-F17+1)</f>
        <v/>
      </c>
      <c r="O17" s="132"/>
      <c r="P17" s="133"/>
      <c r="Q17" s="103"/>
      <c r="R17" s="104"/>
    </row>
    <row r="18" spans="2:29">
      <c r="B18" s="6">
        <v>2</v>
      </c>
      <c r="C18" s="128"/>
      <c r="D18" s="129"/>
      <c r="E18" s="130"/>
      <c r="F18" s="128"/>
      <c r="G18" s="129"/>
      <c r="H18" s="129"/>
      <c r="I18" s="130"/>
      <c r="J18" s="128"/>
      <c r="K18" s="129"/>
      <c r="L18" s="129"/>
      <c r="M18" s="130"/>
      <c r="N18" s="131" t="str">
        <f t="shared" si="0"/>
        <v/>
      </c>
      <c r="O18" s="132"/>
      <c r="P18" s="133"/>
      <c r="Q18" s="103"/>
      <c r="R18" s="104"/>
    </row>
    <row r="19" spans="2:29">
      <c r="B19" s="6">
        <v>3</v>
      </c>
      <c r="C19" s="128"/>
      <c r="D19" s="129"/>
      <c r="E19" s="130"/>
      <c r="F19" s="128"/>
      <c r="G19" s="129"/>
      <c r="H19" s="129"/>
      <c r="I19" s="130"/>
      <c r="J19" s="128"/>
      <c r="K19" s="129"/>
      <c r="L19" s="129"/>
      <c r="M19" s="130"/>
      <c r="N19" s="131" t="str">
        <f t="shared" si="0"/>
        <v/>
      </c>
      <c r="O19" s="132"/>
      <c r="P19" s="133"/>
      <c r="Q19" s="103"/>
      <c r="R19" s="104"/>
    </row>
    <row r="20" spans="2:29">
      <c r="B20" s="6">
        <v>4</v>
      </c>
      <c r="C20" s="128"/>
      <c r="D20" s="129"/>
      <c r="E20" s="130"/>
      <c r="F20" s="128"/>
      <c r="G20" s="129"/>
      <c r="H20" s="129"/>
      <c r="I20" s="130"/>
      <c r="J20" s="128"/>
      <c r="K20" s="129"/>
      <c r="L20" s="129"/>
      <c r="M20" s="130"/>
      <c r="N20" s="131" t="str">
        <f t="shared" si="0"/>
        <v/>
      </c>
      <c r="O20" s="132"/>
      <c r="P20" s="133"/>
      <c r="Q20" s="103"/>
      <c r="R20" s="104"/>
    </row>
    <row r="21" spans="2:29">
      <c r="B21" s="6">
        <v>5</v>
      </c>
      <c r="C21" s="128"/>
      <c r="D21" s="129"/>
      <c r="E21" s="130"/>
      <c r="F21" s="128"/>
      <c r="G21" s="129"/>
      <c r="H21" s="129"/>
      <c r="I21" s="130"/>
      <c r="J21" s="128"/>
      <c r="K21" s="129"/>
      <c r="L21" s="129"/>
      <c r="M21" s="130"/>
      <c r="N21" s="131" t="str">
        <f t="shared" si="0"/>
        <v/>
      </c>
      <c r="O21" s="132"/>
      <c r="P21" s="133"/>
      <c r="Q21" s="103"/>
      <c r="R21" s="104"/>
    </row>
    <row r="22" spans="2:29">
      <c r="B22" s="6">
        <v>6</v>
      </c>
      <c r="C22" s="128"/>
      <c r="D22" s="129"/>
      <c r="E22" s="130"/>
      <c r="F22" s="128"/>
      <c r="G22" s="129"/>
      <c r="H22" s="129"/>
      <c r="I22" s="130"/>
      <c r="J22" s="128"/>
      <c r="K22" s="129"/>
      <c r="L22" s="129"/>
      <c r="M22" s="130"/>
      <c r="N22" s="131" t="str">
        <f t="shared" si="0"/>
        <v/>
      </c>
      <c r="O22" s="132"/>
      <c r="P22" s="133"/>
      <c r="Q22" s="103"/>
      <c r="R22" s="104"/>
    </row>
    <row r="23" spans="2:29">
      <c r="B23" s="6">
        <v>7</v>
      </c>
      <c r="C23" s="128"/>
      <c r="D23" s="129"/>
      <c r="E23" s="130"/>
      <c r="F23" s="128"/>
      <c r="G23" s="129"/>
      <c r="H23" s="129"/>
      <c r="I23" s="130"/>
      <c r="J23" s="128"/>
      <c r="K23" s="129"/>
      <c r="L23" s="129"/>
      <c r="M23" s="130"/>
      <c r="N23" s="131" t="str">
        <f t="shared" si="0"/>
        <v/>
      </c>
      <c r="O23" s="132"/>
      <c r="P23" s="133"/>
      <c r="Q23" s="103"/>
      <c r="R23" s="104"/>
    </row>
    <row r="24" spans="2:29">
      <c r="B24" s="6">
        <v>8</v>
      </c>
      <c r="C24" s="128"/>
      <c r="D24" s="129"/>
      <c r="E24" s="130"/>
      <c r="F24" s="128"/>
      <c r="G24" s="129"/>
      <c r="H24" s="129"/>
      <c r="I24" s="130"/>
      <c r="J24" s="128"/>
      <c r="K24" s="129"/>
      <c r="L24" s="129"/>
      <c r="M24" s="130"/>
      <c r="N24" s="131" t="str">
        <f t="shared" si="0"/>
        <v/>
      </c>
      <c r="O24" s="132"/>
      <c r="P24" s="133"/>
      <c r="Q24" s="103"/>
      <c r="R24" s="104"/>
    </row>
    <row r="25" spans="2:29">
      <c r="B25" s="6">
        <v>9</v>
      </c>
      <c r="C25" s="128"/>
      <c r="D25" s="129"/>
      <c r="E25" s="130"/>
      <c r="F25" s="128"/>
      <c r="G25" s="129"/>
      <c r="H25" s="129"/>
      <c r="I25" s="130"/>
      <c r="J25" s="128"/>
      <c r="K25" s="129"/>
      <c r="L25" s="129"/>
      <c r="M25" s="130"/>
      <c r="N25" s="131" t="str">
        <f t="shared" si="0"/>
        <v/>
      </c>
      <c r="O25" s="132"/>
      <c r="P25" s="133"/>
      <c r="Q25" s="103"/>
      <c r="R25" s="104"/>
    </row>
    <row r="26" spans="2:29">
      <c r="B26" s="6">
        <v>10</v>
      </c>
      <c r="C26" s="128"/>
      <c r="D26" s="129"/>
      <c r="E26" s="130"/>
      <c r="F26" s="128"/>
      <c r="G26" s="129"/>
      <c r="H26" s="129"/>
      <c r="I26" s="130"/>
      <c r="J26" s="128"/>
      <c r="K26" s="129"/>
      <c r="L26" s="129"/>
      <c r="M26" s="130"/>
      <c r="N26" s="131" t="str">
        <f t="shared" si="0"/>
        <v/>
      </c>
      <c r="O26" s="132"/>
      <c r="P26" s="133"/>
      <c r="Q26" s="103"/>
      <c r="R26" s="104"/>
    </row>
    <row r="27" spans="2:29">
      <c r="B27" s="6">
        <v>11</v>
      </c>
      <c r="C27" s="128"/>
      <c r="D27" s="129"/>
      <c r="E27" s="130"/>
      <c r="F27" s="128"/>
      <c r="G27" s="129"/>
      <c r="H27" s="129"/>
      <c r="I27" s="130"/>
      <c r="J27" s="128"/>
      <c r="K27" s="129"/>
      <c r="L27" s="129"/>
      <c r="M27" s="130"/>
      <c r="N27" s="131" t="str">
        <f t="shared" si="0"/>
        <v/>
      </c>
      <c r="O27" s="132"/>
      <c r="P27" s="133"/>
      <c r="Q27" s="103"/>
      <c r="R27" s="104"/>
    </row>
    <row r="28" spans="2:29">
      <c r="B28" s="6">
        <v>12</v>
      </c>
      <c r="C28" s="128"/>
      <c r="D28" s="129"/>
      <c r="E28" s="130"/>
      <c r="F28" s="128"/>
      <c r="G28" s="129"/>
      <c r="H28" s="129"/>
      <c r="I28" s="130"/>
      <c r="J28" s="128"/>
      <c r="K28" s="129"/>
      <c r="L28" s="129"/>
      <c r="M28" s="130"/>
      <c r="N28" s="131" t="str">
        <f t="shared" si="0"/>
        <v/>
      </c>
      <c r="O28" s="132"/>
      <c r="P28" s="133"/>
      <c r="Q28" s="103"/>
      <c r="R28" s="104"/>
    </row>
    <row r="29" spans="2:29">
      <c r="B29" s="6">
        <v>13</v>
      </c>
      <c r="C29" s="128"/>
      <c r="D29" s="129"/>
      <c r="E29" s="130"/>
      <c r="F29" s="128"/>
      <c r="G29" s="129"/>
      <c r="H29" s="129"/>
      <c r="I29" s="130"/>
      <c r="J29" s="128"/>
      <c r="K29" s="129"/>
      <c r="L29" s="129"/>
      <c r="M29" s="130"/>
      <c r="N29" s="131" t="str">
        <f t="shared" si="0"/>
        <v/>
      </c>
      <c r="O29" s="132"/>
      <c r="P29" s="133"/>
      <c r="Q29" s="103"/>
      <c r="R29" s="104"/>
      <c r="U29" s="50" t="s">
        <v>40</v>
      </c>
      <c r="V29" s="50"/>
      <c r="W29" s="50"/>
      <c r="X29" s="50" t="s">
        <v>48</v>
      </c>
      <c r="Y29" s="50"/>
      <c r="Z29" s="50"/>
      <c r="AA29" s="50" t="s">
        <v>49</v>
      </c>
      <c r="AB29" s="50"/>
      <c r="AC29" s="50"/>
    </row>
    <row r="30" spans="2:29">
      <c r="B30" s="6">
        <v>14</v>
      </c>
      <c r="C30" s="128"/>
      <c r="D30" s="129"/>
      <c r="E30" s="130"/>
      <c r="F30" s="128"/>
      <c r="G30" s="129"/>
      <c r="H30" s="129"/>
      <c r="I30" s="130"/>
      <c r="J30" s="128"/>
      <c r="K30" s="129"/>
      <c r="L30" s="129"/>
      <c r="M30" s="130"/>
      <c r="N30" s="131" t="str">
        <f t="shared" si="0"/>
        <v/>
      </c>
      <c r="O30" s="132"/>
      <c r="P30" s="133"/>
      <c r="Q30" s="103"/>
      <c r="R30" s="104"/>
      <c r="U30" s="50" t="s">
        <v>42</v>
      </c>
      <c r="V30" s="50"/>
      <c r="W30" s="50"/>
      <c r="X30" s="152">
        <f>COUNTIF(P17:R36,"脳損傷")</f>
        <v>0</v>
      </c>
      <c r="Y30" s="152"/>
      <c r="Z30" s="152"/>
      <c r="AA30" s="152">
        <f ca="1">SUMIF(P17:R36,"脳損傷",N17:O36)</f>
        <v>0</v>
      </c>
      <c r="AB30" s="152"/>
      <c r="AC30" s="152"/>
    </row>
    <row r="31" spans="2:29">
      <c r="B31" s="6">
        <v>15</v>
      </c>
      <c r="C31" s="128"/>
      <c r="D31" s="129"/>
      <c r="E31" s="130"/>
      <c r="F31" s="128"/>
      <c r="G31" s="129"/>
      <c r="H31" s="129"/>
      <c r="I31" s="130"/>
      <c r="J31" s="128"/>
      <c r="K31" s="129"/>
      <c r="L31" s="129"/>
      <c r="M31" s="130"/>
      <c r="N31" s="131" t="str">
        <f t="shared" si="0"/>
        <v/>
      </c>
      <c r="O31" s="132"/>
      <c r="P31" s="133"/>
      <c r="Q31" s="103"/>
      <c r="R31" s="104"/>
      <c r="U31" s="50" t="s">
        <v>45</v>
      </c>
      <c r="V31" s="50"/>
      <c r="W31" s="50"/>
      <c r="X31" s="152">
        <f>COUNTIF(P17:R36,"脊髄損傷")</f>
        <v>0</v>
      </c>
      <c r="Y31" s="152"/>
      <c r="Z31" s="152"/>
      <c r="AA31" s="152">
        <f ca="1">SUMIF(P17:R36,"脊髄損傷",N17:O36)</f>
        <v>0</v>
      </c>
      <c r="AB31" s="152"/>
      <c r="AC31" s="152"/>
    </row>
    <row r="32" spans="2:29">
      <c r="B32" s="6">
        <v>16</v>
      </c>
      <c r="C32" s="128"/>
      <c r="D32" s="129"/>
      <c r="E32" s="130"/>
      <c r="F32" s="128"/>
      <c r="G32" s="129"/>
      <c r="H32" s="129"/>
      <c r="I32" s="130"/>
      <c r="J32" s="128"/>
      <c r="K32" s="129"/>
      <c r="L32" s="129"/>
      <c r="M32" s="130"/>
      <c r="N32" s="131" t="str">
        <f t="shared" si="0"/>
        <v/>
      </c>
      <c r="O32" s="132"/>
      <c r="P32" s="133"/>
      <c r="Q32" s="103"/>
      <c r="R32" s="104"/>
      <c r="U32" s="50" t="s">
        <v>50</v>
      </c>
      <c r="V32" s="50"/>
      <c r="W32" s="50"/>
      <c r="X32" s="152">
        <f>COUNTIF(P17:R36,"その他")</f>
        <v>0</v>
      </c>
      <c r="Y32" s="152"/>
      <c r="Z32" s="152"/>
      <c r="AA32" s="152">
        <f ca="1">SUMIF(P17:R36,"その他",N17:O36)</f>
        <v>0</v>
      </c>
      <c r="AB32" s="152"/>
      <c r="AC32" s="152"/>
    </row>
    <row r="33" spans="2:45">
      <c r="B33" s="6">
        <v>17</v>
      </c>
      <c r="C33" s="128"/>
      <c r="D33" s="129"/>
      <c r="E33" s="130"/>
      <c r="F33" s="128"/>
      <c r="G33" s="129"/>
      <c r="H33" s="129"/>
      <c r="I33" s="130"/>
      <c r="J33" s="128"/>
      <c r="K33" s="129"/>
      <c r="L33" s="129"/>
      <c r="M33" s="130"/>
      <c r="N33" s="131" t="str">
        <f t="shared" si="0"/>
        <v/>
      </c>
      <c r="O33" s="132"/>
      <c r="P33" s="133"/>
      <c r="Q33" s="103"/>
      <c r="R33" s="104"/>
    </row>
    <row r="34" spans="2:45">
      <c r="B34" s="6">
        <v>18</v>
      </c>
      <c r="C34" s="128"/>
      <c r="D34" s="129"/>
      <c r="E34" s="130"/>
      <c r="F34" s="128"/>
      <c r="G34" s="129"/>
      <c r="H34" s="129"/>
      <c r="I34" s="130"/>
      <c r="J34" s="128"/>
      <c r="K34" s="129"/>
      <c r="L34" s="129"/>
      <c r="M34" s="130"/>
      <c r="N34" s="131" t="str">
        <f t="shared" si="0"/>
        <v/>
      </c>
      <c r="O34" s="132"/>
      <c r="P34" s="133"/>
      <c r="Q34" s="103"/>
      <c r="R34" s="104"/>
      <c r="U34" s="146" t="s">
        <v>51</v>
      </c>
      <c r="V34" s="147"/>
      <c r="W34" s="147"/>
      <c r="X34" s="147"/>
      <c r="Y34" s="147"/>
      <c r="Z34" s="147"/>
      <c r="AA34" s="147"/>
      <c r="AB34" s="148"/>
      <c r="AC34" s="142" t="s">
        <v>52</v>
      </c>
      <c r="AD34" s="135"/>
      <c r="AE34" s="143"/>
      <c r="AF34" s="134">
        <f>SUM(AF35:AH37)</f>
        <v>0</v>
      </c>
      <c r="AG34" s="134"/>
      <c r="AH34" s="134"/>
      <c r="AI34" s="135" t="s">
        <v>53</v>
      </c>
      <c r="AJ34" s="135"/>
      <c r="AK34" s="136"/>
    </row>
    <row r="35" spans="2:45">
      <c r="B35" s="6">
        <v>19</v>
      </c>
      <c r="C35" s="128"/>
      <c r="D35" s="129"/>
      <c r="E35" s="130"/>
      <c r="F35" s="128"/>
      <c r="G35" s="129"/>
      <c r="H35" s="129"/>
      <c r="I35" s="130"/>
      <c r="J35" s="128"/>
      <c r="K35" s="129"/>
      <c r="L35" s="129"/>
      <c r="M35" s="130"/>
      <c r="N35" s="131" t="str">
        <f t="shared" si="0"/>
        <v/>
      </c>
      <c r="O35" s="132"/>
      <c r="P35" s="133"/>
      <c r="Q35" s="103"/>
      <c r="R35" s="104"/>
      <c r="U35" s="149"/>
      <c r="V35" s="150"/>
      <c r="W35" s="150"/>
      <c r="X35" s="150"/>
      <c r="Y35" s="150"/>
      <c r="Z35" s="150"/>
      <c r="AA35" s="150"/>
      <c r="AB35" s="151"/>
      <c r="AC35" s="137" t="s">
        <v>54</v>
      </c>
      <c r="AD35" s="138"/>
      <c r="AE35" s="139"/>
      <c r="AF35" s="140"/>
      <c r="AG35" s="140"/>
      <c r="AH35" s="140"/>
      <c r="AI35" s="138" t="s">
        <v>53</v>
      </c>
      <c r="AJ35" s="138"/>
      <c r="AK35" s="141"/>
    </row>
    <row r="36" spans="2:45">
      <c r="B36" s="7">
        <v>20</v>
      </c>
      <c r="C36" s="117"/>
      <c r="D36" s="118"/>
      <c r="E36" s="119"/>
      <c r="F36" s="120"/>
      <c r="G36" s="121"/>
      <c r="H36" s="121"/>
      <c r="I36" s="122"/>
      <c r="J36" s="120"/>
      <c r="K36" s="121"/>
      <c r="L36" s="121"/>
      <c r="M36" s="122"/>
      <c r="N36" s="123" t="str">
        <f t="shared" si="0"/>
        <v/>
      </c>
      <c r="O36" s="124"/>
      <c r="P36" s="125"/>
      <c r="Q36" s="126"/>
      <c r="R36" s="127"/>
      <c r="U36" s="3"/>
      <c r="AC36" s="144" t="s">
        <v>55</v>
      </c>
      <c r="AD36" s="103"/>
      <c r="AE36" s="145"/>
      <c r="AF36" s="102"/>
      <c r="AG36" s="102"/>
      <c r="AH36" s="102"/>
      <c r="AI36" s="103" t="s">
        <v>53</v>
      </c>
      <c r="AJ36" s="103"/>
      <c r="AK36" s="104"/>
    </row>
    <row r="37" spans="2:45">
      <c r="B37" s="7" t="s">
        <v>56</v>
      </c>
      <c r="C37" s="108">
        <f>COUNTA(C17:E36)</f>
        <v>0</v>
      </c>
      <c r="D37" s="109"/>
      <c r="E37" s="110"/>
      <c r="F37" s="108"/>
      <c r="G37" s="109"/>
      <c r="H37" s="109"/>
      <c r="I37" s="110"/>
      <c r="J37" s="108"/>
      <c r="K37" s="109"/>
      <c r="L37" s="109"/>
      <c r="M37" s="110"/>
      <c r="N37" s="111">
        <f>SUM(N17:O36)</f>
        <v>0</v>
      </c>
      <c r="O37" s="112"/>
      <c r="P37" s="111"/>
      <c r="Q37" s="113"/>
      <c r="R37" s="114"/>
      <c r="AC37" s="115" t="s">
        <v>57</v>
      </c>
      <c r="AD37" s="106"/>
      <c r="AE37" s="116"/>
      <c r="AF37" s="105"/>
      <c r="AG37" s="105"/>
      <c r="AH37" s="105"/>
      <c r="AI37" s="106" t="s">
        <v>53</v>
      </c>
      <c r="AJ37" s="106"/>
      <c r="AK37" s="107"/>
    </row>
    <row r="38" spans="2:45">
      <c r="B38" s="2"/>
    </row>
    <row r="39" spans="2:45">
      <c r="B39" s="2"/>
    </row>
    <row r="40" spans="2:45" ht="18.75" customHeight="1"/>
    <row r="41" spans="2:45">
      <c r="B41" s="44" t="s">
        <v>58</v>
      </c>
    </row>
    <row r="42" spans="2:45">
      <c r="B42" s="10"/>
      <c r="C42" s="50" t="s">
        <v>100</v>
      </c>
      <c r="D42" s="50"/>
      <c r="E42" s="50"/>
      <c r="F42" s="50"/>
      <c r="G42" s="50"/>
      <c r="H42" s="50" t="s">
        <v>13</v>
      </c>
      <c r="I42" s="50"/>
      <c r="J42" s="50"/>
      <c r="K42" s="50"/>
      <c r="L42" s="50"/>
      <c r="M42" s="50"/>
      <c r="N42" s="50"/>
      <c r="O42" s="50"/>
      <c r="P42" s="50"/>
      <c r="Q42" s="50"/>
      <c r="R42" s="50" t="s">
        <v>60</v>
      </c>
      <c r="S42" s="50"/>
      <c r="T42" s="50"/>
      <c r="U42" s="50"/>
      <c r="X42" s="54" t="s">
        <v>61</v>
      </c>
      <c r="Y42" s="55"/>
      <c r="Z42" s="60"/>
      <c r="AA42" s="61">
        <v>2000</v>
      </c>
      <c r="AB42" s="61"/>
      <c r="AC42" s="61"/>
      <c r="AD42" s="61"/>
    </row>
    <row r="43" spans="2:45">
      <c r="B43" s="10">
        <v>1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1" t="str">
        <f>IF(H43="","",7000)</f>
        <v/>
      </c>
      <c r="S43" s="52"/>
      <c r="T43" s="52"/>
      <c r="U43" s="53"/>
      <c r="V43" s="49"/>
      <c r="W43" s="3"/>
      <c r="X43" s="184" t="s">
        <v>64</v>
      </c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3"/>
      <c r="AK43" s="3"/>
      <c r="AP43" s="3"/>
      <c r="AQ43" s="3"/>
      <c r="AR43" s="3"/>
      <c r="AS43" s="3"/>
    </row>
    <row r="44" spans="2:45">
      <c r="B44" s="10">
        <v>2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1" t="str">
        <f t="shared" ref="R44:R48" si="1">IF(H44="","",7000)</f>
        <v/>
      </c>
      <c r="S44" s="52"/>
      <c r="T44" s="52"/>
      <c r="U44" s="53"/>
      <c r="V44" s="49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2:45">
      <c r="B45" s="10">
        <v>3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1" t="str">
        <f t="shared" si="1"/>
        <v/>
      </c>
      <c r="S45" s="52"/>
      <c r="T45" s="52"/>
      <c r="U45" s="53"/>
      <c r="V45" s="49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2:45">
      <c r="B46" s="10">
        <v>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1" t="str">
        <f t="shared" si="1"/>
        <v/>
      </c>
      <c r="S46" s="52"/>
      <c r="T46" s="52"/>
      <c r="U46" s="53"/>
      <c r="V46" s="49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2:45">
      <c r="B47" s="10">
        <v>5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1" t="str">
        <f t="shared" si="1"/>
        <v/>
      </c>
      <c r="S47" s="52"/>
      <c r="T47" s="52"/>
      <c r="U47" s="53"/>
      <c r="V47" s="49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2:45">
      <c r="B48" s="10">
        <v>6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1" t="str">
        <f t="shared" si="1"/>
        <v/>
      </c>
      <c r="S48" s="52"/>
      <c r="T48" s="52"/>
      <c r="U48" s="53"/>
      <c r="V48" s="49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48"/>
      <c r="AQ48" s="48"/>
      <c r="AR48" s="48"/>
      <c r="AS48" s="48"/>
    </row>
    <row r="49" spans="2:53" customFormat="1" ht="18.75" customHeight="1">
      <c r="B49" s="54" t="s">
        <v>52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6">
        <f>SUM(R43:U48)</f>
        <v>0</v>
      </c>
      <c r="S49" s="57"/>
      <c r="T49" s="57"/>
      <c r="U49" s="58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2:53">
      <c r="B50" s="59" t="s">
        <v>67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Z50" s="11"/>
    </row>
    <row r="51" spans="2:53" customFormat="1" ht="13.5"/>
    <row r="52" spans="2:53" s="12" customFormat="1" ht="15" customHeight="1">
      <c r="B52" s="25" t="s">
        <v>68</v>
      </c>
    </row>
    <row r="53" spans="2:53" s="13" customFormat="1" ht="4.5" customHeight="1" thickBot="1">
      <c r="B53" s="12"/>
    </row>
    <row r="54" spans="2:53" s="12" customFormat="1" ht="15" customHeight="1">
      <c r="B54" s="96" t="s">
        <v>69</v>
      </c>
      <c r="C54" s="97"/>
      <c r="D54" s="97"/>
      <c r="E54" s="97"/>
      <c r="F54" s="97"/>
      <c r="G54" s="97"/>
      <c r="H54" s="97"/>
      <c r="I54" s="97"/>
      <c r="J54" s="98"/>
      <c r="K54" s="180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9"/>
    </row>
    <row r="55" spans="2:53" s="12" customFormat="1" ht="15" customHeight="1" thickBot="1">
      <c r="B55" s="63" t="s">
        <v>71</v>
      </c>
      <c r="C55" s="64"/>
      <c r="D55" s="64"/>
      <c r="E55" s="64"/>
      <c r="F55" s="64"/>
      <c r="G55" s="64"/>
      <c r="H55" s="64"/>
      <c r="I55" s="64"/>
      <c r="J55" s="65"/>
      <c r="K55" s="181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1"/>
    </row>
    <row r="56" spans="2:53" s="12" customFormat="1" ht="15" customHeight="1">
      <c r="B56" s="99"/>
      <c r="C56" s="100"/>
      <c r="D56" s="100"/>
      <c r="E56" s="100"/>
      <c r="F56" s="100"/>
      <c r="G56" s="100"/>
      <c r="H56" s="100"/>
      <c r="I56" s="100"/>
      <c r="J56" s="101"/>
      <c r="K56" s="77" t="s">
        <v>73</v>
      </c>
      <c r="L56" s="77"/>
      <c r="M56" s="77"/>
      <c r="N56" s="77"/>
      <c r="O56" s="77"/>
      <c r="P56" s="77"/>
      <c r="Q56" s="77"/>
      <c r="R56" s="92"/>
      <c r="S56" s="76" t="s">
        <v>74</v>
      </c>
      <c r="T56" s="77"/>
      <c r="U56" s="77"/>
      <c r="V56" s="77"/>
      <c r="W56" s="92"/>
      <c r="X56" s="76" t="s">
        <v>75</v>
      </c>
      <c r="Y56" s="77"/>
      <c r="Z56" s="77"/>
      <c r="AA56" s="77"/>
      <c r="AB56" s="92"/>
      <c r="AC56" s="76" t="s">
        <v>76</v>
      </c>
      <c r="AD56" s="77"/>
      <c r="AE56" s="77"/>
      <c r="AF56" s="77"/>
      <c r="AG56" s="77"/>
      <c r="AH56" s="77"/>
      <c r="AI56" s="77"/>
      <c r="AJ56" s="92"/>
      <c r="AK56" s="76" t="s">
        <v>77</v>
      </c>
      <c r="AL56" s="77"/>
      <c r="AM56" s="77"/>
      <c r="AN56" s="77"/>
      <c r="AO56" s="92"/>
      <c r="AP56" s="76" t="s">
        <v>78</v>
      </c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8"/>
    </row>
    <row r="57" spans="2:53" s="12" customFormat="1" ht="15" customHeight="1">
      <c r="B57" s="93" t="s">
        <v>79</v>
      </c>
      <c r="C57" s="94"/>
      <c r="D57" s="94"/>
      <c r="E57" s="94"/>
      <c r="F57" s="94"/>
      <c r="G57" s="94"/>
      <c r="H57" s="94"/>
      <c r="I57" s="94"/>
      <c r="J57" s="95"/>
      <c r="K57" s="182"/>
      <c r="L57" s="79"/>
      <c r="M57" s="79"/>
      <c r="N57" s="79"/>
      <c r="O57" s="79"/>
      <c r="P57" s="79"/>
      <c r="Q57" s="79"/>
      <c r="R57" s="80"/>
      <c r="S57" s="81"/>
      <c r="T57" s="79"/>
      <c r="U57" s="79"/>
      <c r="V57" s="79"/>
      <c r="W57" s="80"/>
      <c r="X57" s="81"/>
      <c r="Y57" s="79"/>
      <c r="Z57" s="79"/>
      <c r="AA57" s="79"/>
      <c r="AB57" s="80"/>
      <c r="AC57" s="81"/>
      <c r="AD57" s="79"/>
      <c r="AE57" s="79"/>
      <c r="AF57" s="79"/>
      <c r="AG57" s="79"/>
      <c r="AH57" s="79"/>
      <c r="AI57" s="79"/>
      <c r="AJ57" s="80"/>
      <c r="AK57" s="82"/>
      <c r="AL57" s="83"/>
      <c r="AM57" s="83"/>
      <c r="AN57" s="83"/>
      <c r="AO57" s="84"/>
      <c r="AP57" s="85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7"/>
    </row>
    <row r="58" spans="2:53" s="12" customFormat="1" ht="15" customHeight="1" thickBot="1">
      <c r="B58" s="63" t="s">
        <v>86</v>
      </c>
      <c r="C58" s="64"/>
      <c r="D58" s="64"/>
      <c r="E58" s="64"/>
      <c r="F58" s="64"/>
      <c r="G58" s="64"/>
      <c r="H58" s="64"/>
      <c r="I58" s="64"/>
      <c r="J58" s="65"/>
      <c r="K58" s="183"/>
      <c r="L58" s="70"/>
      <c r="M58" s="70"/>
      <c r="N58" s="70"/>
      <c r="O58" s="70"/>
      <c r="P58" s="70"/>
      <c r="Q58" s="70"/>
      <c r="R58" s="71"/>
      <c r="S58" s="72"/>
      <c r="T58" s="70"/>
      <c r="U58" s="70"/>
      <c r="V58" s="70"/>
      <c r="W58" s="71"/>
      <c r="X58" s="72"/>
      <c r="Y58" s="70"/>
      <c r="Z58" s="70"/>
      <c r="AA58" s="70"/>
      <c r="AB58" s="71"/>
      <c r="AC58" s="72"/>
      <c r="AD58" s="70"/>
      <c r="AE58" s="70"/>
      <c r="AF58" s="70"/>
      <c r="AG58" s="70"/>
      <c r="AH58" s="70"/>
      <c r="AI58" s="70"/>
      <c r="AJ58" s="71"/>
      <c r="AK58" s="73"/>
      <c r="AL58" s="74"/>
      <c r="AM58" s="74"/>
      <c r="AN58" s="74"/>
      <c r="AO58" s="75"/>
      <c r="AP58" s="67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9"/>
    </row>
    <row r="59" spans="2:53">
      <c r="B59" s="2"/>
    </row>
    <row r="60" spans="2:53">
      <c r="B60" s="44" t="s">
        <v>92</v>
      </c>
      <c r="C60" s="44"/>
      <c r="D60" s="44"/>
      <c r="E60" s="44"/>
      <c r="F60" s="44"/>
    </row>
    <row r="61" spans="2:53">
      <c r="B61" s="54" t="s">
        <v>93</v>
      </c>
      <c r="C61" s="55"/>
      <c r="D61" s="55"/>
      <c r="E61" s="55"/>
      <c r="F61" s="60"/>
      <c r="G61" s="54"/>
      <c r="H61" s="55"/>
      <c r="I61" s="55"/>
      <c r="J61" s="55"/>
      <c r="K61" s="55"/>
      <c r="L61" s="55"/>
      <c r="M61" s="60"/>
      <c r="N61" s="54" t="s">
        <v>95</v>
      </c>
      <c r="O61" s="55"/>
      <c r="P61" s="55"/>
      <c r="Q61" s="60"/>
      <c r="R61" s="185"/>
      <c r="S61" s="186"/>
      <c r="T61" s="186"/>
      <c r="U61" s="186"/>
      <c r="V61" s="186"/>
      <c r="W61" s="186"/>
      <c r="X61" s="187"/>
    </row>
    <row r="62" spans="2:53">
      <c r="C62" s="54" t="s">
        <v>97</v>
      </c>
      <c r="D62" s="55"/>
      <c r="E62" s="55"/>
      <c r="F62" s="60"/>
      <c r="G62" s="54"/>
      <c r="H62" s="55"/>
      <c r="I62" s="55"/>
      <c r="J62" s="55"/>
      <c r="K62" s="55"/>
      <c r="L62" s="55"/>
      <c r="M62" s="60"/>
      <c r="N62" s="54" t="s">
        <v>95</v>
      </c>
      <c r="O62" s="55"/>
      <c r="P62" s="55"/>
      <c r="Q62" s="60"/>
      <c r="R62" s="185"/>
      <c r="S62" s="186"/>
      <c r="T62" s="186"/>
      <c r="U62" s="186"/>
      <c r="V62" s="186"/>
      <c r="W62" s="186"/>
      <c r="X62" s="187"/>
    </row>
    <row r="63" spans="2:53">
      <c r="B63" s="4"/>
    </row>
  </sheetData>
  <sheetProtection sheet="1" objects="1" scenarios="1"/>
  <protectedRanges>
    <protectedRange sqref="K57:BA58" name="範囲7"/>
    <protectedRange sqref="C43:Q49 V43:V48" name="範囲3"/>
    <protectedRange sqref="F2:X7 AG2:AX6 AG7:AM8 AS7:AX8 AG9:AX10 T11:X12" name="範囲1"/>
    <protectedRange sqref="C26:M36 P17:R36 AF35:AH37" name="範囲2"/>
    <protectedRange sqref="G61:M62 R61:X62" name="範囲7_1_1"/>
    <protectedRange sqref="K54:BA55" name="範囲4_1_1"/>
    <protectedRange sqref="C17:M36" name="範囲6"/>
  </protectedRanges>
  <mergeCells count="235">
    <mergeCell ref="B50:U50"/>
    <mergeCell ref="X43:AI43"/>
    <mergeCell ref="C62:F62"/>
    <mergeCell ref="G62:M62"/>
    <mergeCell ref="N62:Q62"/>
    <mergeCell ref="R62:X62"/>
    <mergeCell ref="B54:J54"/>
    <mergeCell ref="B55:J55"/>
    <mergeCell ref="B56:J56"/>
    <mergeCell ref="B57:J57"/>
    <mergeCell ref="B58:J58"/>
    <mergeCell ref="B61:F61"/>
    <mergeCell ref="G61:M61"/>
    <mergeCell ref="N61:Q61"/>
    <mergeCell ref="R61:X61"/>
    <mergeCell ref="R49:U49"/>
    <mergeCell ref="B49:Q49"/>
    <mergeCell ref="C47:G47"/>
    <mergeCell ref="C48:G48"/>
    <mergeCell ref="H47:Q47"/>
    <mergeCell ref="H48:Q48"/>
    <mergeCell ref="R47:U47"/>
    <mergeCell ref="R48:U48"/>
    <mergeCell ref="AP58:BA58"/>
    <mergeCell ref="AP57:BA57"/>
    <mergeCell ref="K54:BA54"/>
    <mergeCell ref="K55:BA55"/>
    <mergeCell ref="K56:R56"/>
    <mergeCell ref="S56:W56"/>
    <mergeCell ref="X56:AB56"/>
    <mergeCell ref="AC56:AJ56"/>
    <mergeCell ref="AK56:AO56"/>
    <mergeCell ref="AP56:BA56"/>
    <mergeCell ref="K57:R57"/>
    <mergeCell ref="S57:W57"/>
    <mergeCell ref="X57:AB57"/>
    <mergeCell ref="AC57:AJ57"/>
    <mergeCell ref="AK57:AO57"/>
    <mergeCell ref="K58:R58"/>
    <mergeCell ref="S58:W58"/>
    <mergeCell ref="X58:AB58"/>
    <mergeCell ref="AC58:AJ58"/>
    <mergeCell ref="AK58:AO58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AA8:AF8"/>
    <mergeCell ref="AA9:AF9"/>
    <mergeCell ref="AG9:AX9"/>
    <mergeCell ref="AA10:AF10"/>
    <mergeCell ref="AG10:AX10"/>
    <mergeCell ref="B12:S12"/>
    <mergeCell ref="T12:X12"/>
    <mergeCell ref="AN8:AR8"/>
    <mergeCell ref="AG8:AM8"/>
    <mergeCell ref="AS8:AX8"/>
    <mergeCell ref="B11:S11"/>
    <mergeCell ref="T11:X11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AA42:AD42"/>
    <mergeCell ref="X42:Z42"/>
    <mergeCell ref="C43:G43"/>
    <mergeCell ref="H43:Q43"/>
    <mergeCell ref="R43:U43"/>
    <mergeCell ref="C44:G44"/>
    <mergeCell ref="C45:G45"/>
    <mergeCell ref="C46:G46"/>
    <mergeCell ref="C42:G42"/>
    <mergeCell ref="H42:Q42"/>
    <mergeCell ref="R42:U42"/>
    <mergeCell ref="H44:Q44"/>
    <mergeCell ref="H45:Q45"/>
    <mergeCell ref="H46:Q46"/>
    <mergeCell ref="R44:U44"/>
    <mergeCell ref="R45:U45"/>
    <mergeCell ref="R46:U46"/>
  </mergeCells>
  <phoneticPr fontId="2"/>
  <conditionalFormatting sqref="C43:C48 H43:H48">
    <cfRule type="containsBlanks" dxfId="6" priority="10">
      <formula>LEN(TRIM(C43))=0</formula>
    </cfRule>
  </conditionalFormatting>
  <conditionalFormatting sqref="C17:M36">
    <cfRule type="containsBlanks" dxfId="5" priority="2">
      <formula>LEN(TRIM(C17))=0</formula>
    </cfRule>
  </conditionalFormatting>
  <conditionalFormatting sqref="G61:M62 R61:X62">
    <cfRule type="containsBlanks" dxfId="4" priority="7">
      <formula>LEN(TRIM(G61))=0</formula>
    </cfRule>
  </conditionalFormatting>
  <conditionalFormatting sqref="K54:BA55">
    <cfRule type="containsBlanks" dxfId="3" priority="6">
      <formula>LEN(TRIM(K54))=0</formula>
    </cfRule>
  </conditionalFormatting>
  <conditionalFormatting sqref="K57:BA58">
    <cfRule type="containsBlanks" dxfId="2" priority="15">
      <formula>LEN(TRIM(K57))=0</formula>
    </cfRule>
  </conditionalFormatting>
  <conditionalFormatting sqref="P17:R36 AF35:AH37">
    <cfRule type="containsBlanks" dxfId="1" priority="13">
      <formula>LEN(TRIM(P17))=0</formula>
    </cfRule>
  </conditionalFormatting>
  <conditionalFormatting sqref="AG2:AX6 F2:X7 AG7:AM8 AS7:AX8 AG9:AX10 T11:X12">
    <cfRule type="containsBlanks" dxfId="0" priority="14">
      <formula>LEN(TRIM(F2))=0</formula>
    </cfRule>
  </conditionalFormatting>
  <dataValidations count="2">
    <dataValidation type="list" allowBlank="1" showInputMessage="1" showErrorMessage="1" sqref="P17:R36" xr:uid="{00000000-0002-0000-0000-000001000000}">
      <formula1>$U$30:$U$32</formula1>
    </dataValidation>
    <dataValidation type="list" allowBlank="1" showInputMessage="1" showErrorMessage="1" sqref="T11:X11" xr:uid="{5064C17B-1487-43B6-890A-40CA1F11FF5C}">
      <formula1>"税抜き,税込み"</formula1>
    </dataValidation>
  </dataValidations>
  <pageMargins left="0.7" right="0.7" top="0.75" bottom="0.75" header="0.3" footer="0.3"/>
  <pageSetup paperSize="9" scale="74" orientation="landscape" r:id="rId1"/>
  <rowBreaks count="1" manualBreakCount="1">
    <brk id="39" max="5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6729-5AB0-4EF5-BC10-7A82D91F945D}">
  <sheetPr codeName="Sheet4"/>
  <dimension ref="A1:AQ47"/>
  <sheetViews>
    <sheetView showZeros="0" view="pageBreakPreview" zoomScale="115" zoomScaleNormal="115" zoomScaleSheetLayoutView="115" workbookViewId="0">
      <selection activeCell="AX7" sqref="AX7"/>
    </sheetView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188" t="s">
        <v>101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9"/>
      <c r="AF1" s="189"/>
      <c r="AG1" s="189"/>
      <c r="AH1" s="189"/>
      <c r="AI1" s="14"/>
    </row>
    <row r="2" spans="1:43" ht="18.75" customHeight="1">
      <c r="Z2" s="190">
        <f>入力シート!F3</f>
        <v>0</v>
      </c>
      <c r="AA2" s="190"/>
      <c r="AB2" s="190"/>
      <c r="AC2" s="190"/>
      <c r="AD2" s="190"/>
      <c r="AE2" s="190"/>
      <c r="AF2" s="190"/>
      <c r="AG2" s="190"/>
      <c r="AH2" s="190"/>
    </row>
    <row r="3" spans="1:43" ht="18.75" customHeight="1">
      <c r="Z3" s="191">
        <f>入力シート!F4</f>
        <v>0</v>
      </c>
      <c r="AA3" s="191"/>
      <c r="AB3" s="191"/>
      <c r="AC3" s="191"/>
      <c r="AD3" s="191"/>
      <c r="AE3" s="191"/>
      <c r="AF3" s="191"/>
      <c r="AG3" s="191"/>
      <c r="AH3" s="191"/>
    </row>
    <row r="4" spans="1:43" ht="18.75" customHeight="1">
      <c r="Z4" s="15"/>
    </row>
    <row r="5" spans="1:43" ht="18.75" customHeight="1">
      <c r="B5" s="16"/>
      <c r="C5" s="188" t="s">
        <v>102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43" ht="18.75" customHeight="1">
      <c r="B6" s="16"/>
      <c r="C6" s="188" t="s">
        <v>103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188" t="s">
        <v>7</v>
      </c>
      <c r="Q8" s="188"/>
      <c r="R8" s="188"/>
      <c r="S8" s="188"/>
      <c r="T8" s="188">
        <f>入力シート!F5</f>
        <v>0</v>
      </c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</row>
    <row r="9" spans="1:43" ht="24.95" customHeight="1">
      <c r="B9" s="16"/>
      <c r="P9" s="188" t="s">
        <v>104</v>
      </c>
      <c r="Q9" s="188"/>
      <c r="R9" s="188"/>
      <c r="S9" s="188"/>
      <c r="T9" s="192">
        <f>入力シート!F6</f>
        <v>0</v>
      </c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</row>
    <row r="10" spans="1:43" ht="24.95" customHeight="1">
      <c r="B10" s="16"/>
      <c r="Q10" s="19"/>
      <c r="R10" s="19"/>
      <c r="S10" s="19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</row>
    <row r="11" spans="1:43" ht="24.95" customHeight="1">
      <c r="B11" s="16"/>
      <c r="P11" s="188" t="s">
        <v>18</v>
      </c>
      <c r="Q11" s="188"/>
      <c r="R11" s="188"/>
      <c r="S11" s="188"/>
      <c r="T11" s="188">
        <f>入力シート!F7</f>
        <v>0</v>
      </c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193" t="s">
        <v>105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21"/>
    </row>
    <row r="14" spans="1:43" ht="18.75" customHeight="1"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21"/>
    </row>
    <row r="15" spans="1:43" ht="18.75" customHeight="1"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194" t="s">
        <v>106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</row>
    <row r="18" spans="2:34" ht="18.75" customHeight="1"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</row>
    <row r="19" spans="2:34" ht="18.75" customHeight="1"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</row>
    <row r="20" spans="2:34" ht="18.75" customHeight="1"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195" t="s">
        <v>107</v>
      </c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166" t="s">
        <v>108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5" t="s">
        <v>109</v>
      </c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</row>
    <row r="25" spans="2:34" ht="18.75" customHeight="1">
      <c r="B25" s="165" t="s">
        <v>110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</row>
    <row r="26" spans="2:34" ht="18.75" customHeight="1">
      <c r="B26" s="166" t="s">
        <v>111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5" t="s">
        <v>109</v>
      </c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</row>
    <row r="27" spans="2:34" ht="18.75" customHeight="1">
      <c r="B27" s="196" t="s">
        <v>112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</row>
    <row r="28" spans="2:34" ht="18.75" customHeight="1">
      <c r="B28" s="188" t="s">
        <v>113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9" t="s">
        <v>114</v>
      </c>
      <c r="N28" s="189"/>
      <c r="O28" s="197">
        <f>別紙!M20</f>
        <v>2000</v>
      </c>
      <c r="P28" s="197"/>
      <c r="Q28" s="197"/>
      <c r="R28" s="197"/>
      <c r="S28" s="197"/>
      <c r="T28" s="197"/>
      <c r="U28" s="197"/>
      <c r="V28" s="23" t="s">
        <v>115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188" t="s">
        <v>116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9" t="s">
        <v>114</v>
      </c>
      <c r="N29" s="189"/>
      <c r="O29" s="197">
        <f>別紙!X20</f>
        <v>2000</v>
      </c>
      <c r="P29" s="197"/>
      <c r="Q29" s="197"/>
      <c r="R29" s="197"/>
      <c r="S29" s="197"/>
      <c r="T29" s="197"/>
      <c r="U29" s="197"/>
      <c r="V29" s="23" t="s">
        <v>115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188" t="s">
        <v>117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 t="s">
        <v>114</v>
      </c>
      <c r="N30" s="189"/>
      <c r="O30" s="197">
        <f>別紙!X20</f>
        <v>2000</v>
      </c>
      <c r="P30" s="197"/>
      <c r="Q30" s="197"/>
      <c r="R30" s="197"/>
      <c r="S30" s="197"/>
      <c r="T30" s="197"/>
      <c r="U30" s="197"/>
      <c r="V30" s="23" t="s">
        <v>118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119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0"/>
      <c r="N31" s="40"/>
      <c r="O31" s="46"/>
      <c r="P31" s="46"/>
      <c r="Q31" s="46"/>
      <c r="R31" s="46"/>
      <c r="S31" s="46"/>
      <c r="T31" s="46"/>
      <c r="U31" s="46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120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188" t="s">
        <v>121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</row>
    <row r="34" spans="2:34" ht="18.75" customHeight="1">
      <c r="B34" s="188" t="s">
        <v>122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</row>
    <row r="35" spans="2:34" ht="18.75" customHeight="1">
      <c r="B35" s="188" t="s">
        <v>123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</row>
    <row r="36" spans="2:34" ht="18.75" customHeight="1">
      <c r="B36" s="188" t="s">
        <v>124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</row>
    <row r="40" spans="2:34" ht="18.75" customHeight="1">
      <c r="B40" s="1" t="s">
        <v>125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selectLockedCells="1" selectUnlockedCells="1"/>
  <mergeCells count="34"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C6:O6"/>
    <mergeCell ref="A1:AD1"/>
    <mergeCell ref="AE1:AH1"/>
    <mergeCell ref="Z2:AH2"/>
    <mergeCell ref="Z3:AH3"/>
    <mergeCell ref="C5:O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BB47"/>
  <sheetViews>
    <sheetView view="pageBreakPreview" zoomScaleSheetLayoutView="100" workbookViewId="0"/>
  </sheetViews>
  <sheetFormatPr defaultColWidth="2.375" defaultRowHeight="15" customHeight="1"/>
  <cols>
    <col min="1" max="12" width="2.375" style="12"/>
    <col min="13" max="13" width="2.375" style="12" customWidth="1"/>
    <col min="14" max="15" width="2.375" style="12"/>
    <col min="16" max="16" width="4.25" style="12" customWidth="1"/>
    <col min="17" max="23" width="2.625" style="12" customWidth="1"/>
    <col min="24" max="26" width="2.375" style="12"/>
    <col min="27" max="28" width="3" style="12" bestFit="1" customWidth="1"/>
    <col min="29" max="52" width="2.375" style="12"/>
    <col min="53" max="53" width="4.75" style="12" customWidth="1"/>
    <col min="54" max="16384" width="2.375" style="12"/>
  </cols>
  <sheetData>
    <row r="1" spans="2:54" ht="15" customHeight="1">
      <c r="B1" s="198" t="s">
        <v>126</v>
      </c>
      <c r="C1" s="198"/>
      <c r="D1" s="198"/>
      <c r="E1" s="198"/>
      <c r="F1" s="25"/>
    </row>
    <row r="2" spans="2:54" ht="22.5" customHeight="1">
      <c r="B2" s="199" t="s">
        <v>127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</row>
    <row r="3" spans="2:54" ht="4.5" customHeight="1"/>
    <row r="4" spans="2:54" s="13" customFormat="1" ht="13.5" customHeight="1">
      <c r="B4" s="12" t="s">
        <v>128</v>
      </c>
    </row>
    <row r="5" spans="2:54" s="13" customFormat="1" ht="4.5" customHeight="1">
      <c r="B5" s="12"/>
    </row>
    <row r="6" spans="2:54" ht="13.5" customHeight="1">
      <c r="C6" s="200" t="s">
        <v>129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92"/>
      <c r="X6" s="201" t="s">
        <v>130</v>
      </c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3"/>
      <c r="AJ6" s="201" t="s">
        <v>131</v>
      </c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4"/>
    </row>
    <row r="7" spans="2:54" ht="13.5" customHeight="1">
      <c r="C7" s="205" t="s">
        <v>132</v>
      </c>
      <c r="D7" s="206"/>
      <c r="E7" s="206"/>
      <c r="F7" s="206"/>
      <c r="G7" s="206"/>
      <c r="H7" s="206"/>
      <c r="I7" s="206"/>
      <c r="J7" s="206"/>
      <c r="K7" s="206"/>
      <c r="L7" s="207"/>
      <c r="M7" s="208" t="s">
        <v>133</v>
      </c>
      <c r="N7" s="206"/>
      <c r="O7" s="206"/>
      <c r="P7" s="207"/>
      <c r="Q7" s="208"/>
      <c r="R7" s="206"/>
      <c r="S7" s="206"/>
      <c r="T7" s="206"/>
      <c r="U7" s="206"/>
      <c r="V7" s="206"/>
      <c r="W7" s="207"/>
      <c r="X7" s="209" t="s">
        <v>134</v>
      </c>
      <c r="Y7" s="210"/>
      <c r="Z7" s="210"/>
      <c r="AA7" s="211"/>
      <c r="AB7" s="212" t="s">
        <v>135</v>
      </c>
      <c r="AC7" s="213"/>
      <c r="AD7" s="213"/>
      <c r="AE7" s="214"/>
      <c r="AF7" s="212" t="s">
        <v>136</v>
      </c>
      <c r="AG7" s="213"/>
      <c r="AH7" s="213"/>
      <c r="AI7" s="214"/>
      <c r="AJ7" s="212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5"/>
    </row>
    <row r="8" spans="2:54" s="26" customFormat="1" ht="13.5" customHeight="1">
      <c r="C8" s="232" t="s">
        <v>137</v>
      </c>
      <c r="D8" s="59"/>
      <c r="E8" s="59"/>
      <c r="F8" s="59"/>
      <c r="G8" s="59"/>
      <c r="H8" s="59"/>
      <c r="I8" s="59"/>
      <c r="J8" s="59"/>
      <c r="K8" s="59"/>
      <c r="L8" s="233"/>
      <c r="M8" s="234"/>
      <c r="N8" s="235"/>
      <c r="O8" s="235"/>
      <c r="P8" s="236"/>
      <c r="Q8" s="237"/>
      <c r="R8" s="238"/>
      <c r="S8" s="238"/>
      <c r="T8" s="238"/>
      <c r="U8" s="238"/>
      <c r="V8" s="238"/>
      <c r="W8" s="239"/>
      <c r="X8" s="261"/>
      <c r="Y8" s="262"/>
      <c r="Z8" s="262"/>
      <c r="AA8" s="263"/>
      <c r="AB8" s="270"/>
      <c r="AC8" s="271"/>
      <c r="AD8" s="271"/>
      <c r="AE8" s="272"/>
      <c r="AF8" s="270"/>
      <c r="AG8" s="271"/>
      <c r="AH8" s="271"/>
      <c r="AI8" s="272"/>
      <c r="AJ8" s="243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5"/>
    </row>
    <row r="9" spans="2:54" s="26" customFormat="1" ht="13.5" customHeight="1">
      <c r="C9" s="27"/>
      <c r="D9" s="222" t="s">
        <v>138</v>
      </c>
      <c r="E9" s="222"/>
      <c r="F9" s="222"/>
      <c r="G9" s="222"/>
      <c r="H9" s="222"/>
      <c r="I9" s="222"/>
      <c r="J9" s="222"/>
      <c r="K9" s="222"/>
      <c r="L9" s="223"/>
      <c r="M9" s="224"/>
      <c r="N9" s="225"/>
      <c r="O9" s="225"/>
      <c r="P9" s="226"/>
      <c r="Q9" s="240"/>
      <c r="R9" s="241"/>
      <c r="S9" s="241"/>
      <c r="T9" s="241"/>
      <c r="U9" s="241"/>
      <c r="V9" s="241"/>
      <c r="W9" s="242"/>
      <c r="X9" s="264"/>
      <c r="Y9" s="265"/>
      <c r="Z9" s="265"/>
      <c r="AA9" s="266"/>
      <c r="AB9" s="273"/>
      <c r="AC9" s="274"/>
      <c r="AD9" s="274"/>
      <c r="AE9" s="275"/>
      <c r="AF9" s="273"/>
      <c r="AG9" s="274"/>
      <c r="AH9" s="274"/>
      <c r="AI9" s="275"/>
      <c r="AJ9" s="216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8"/>
    </row>
    <row r="10" spans="2:54" s="26" customFormat="1" ht="13.5" customHeight="1">
      <c r="C10" s="27"/>
      <c r="D10" s="222" t="s">
        <v>139</v>
      </c>
      <c r="E10" s="222"/>
      <c r="F10" s="222"/>
      <c r="G10" s="222"/>
      <c r="H10" s="222"/>
      <c r="I10" s="222"/>
      <c r="J10" s="222"/>
      <c r="K10" s="222"/>
      <c r="L10" s="223"/>
      <c r="M10" s="224"/>
      <c r="N10" s="225"/>
      <c r="O10" s="225"/>
      <c r="P10" s="226"/>
      <c r="Q10" s="227"/>
      <c r="R10" s="184"/>
      <c r="S10" s="184"/>
      <c r="T10" s="184"/>
      <c r="U10" s="184"/>
      <c r="V10" s="184"/>
      <c r="W10" s="228"/>
      <c r="X10" s="264"/>
      <c r="Y10" s="265"/>
      <c r="Z10" s="265"/>
      <c r="AA10" s="266"/>
      <c r="AB10" s="273"/>
      <c r="AC10" s="274"/>
      <c r="AD10" s="274"/>
      <c r="AE10" s="275"/>
      <c r="AF10" s="273"/>
      <c r="AG10" s="274"/>
      <c r="AH10" s="274"/>
      <c r="AI10" s="275"/>
      <c r="AJ10" s="216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8"/>
    </row>
    <row r="11" spans="2:54" s="26" customFormat="1" ht="13.5" customHeight="1">
      <c r="C11" s="27"/>
      <c r="D11" s="222" t="str">
        <f>"　　"&amp;入力シート!H43&amp;""</f>
        <v>　　</v>
      </c>
      <c r="E11" s="222"/>
      <c r="F11" s="222"/>
      <c r="G11" s="222"/>
      <c r="H11" s="222"/>
      <c r="I11" s="222"/>
      <c r="J11" s="222"/>
      <c r="K11" s="222"/>
      <c r="L11" s="223"/>
      <c r="M11" s="224" t="str">
        <f>IF(D11="","",入力シート!R43)</f>
        <v/>
      </c>
      <c r="N11" s="225"/>
      <c r="O11" s="225"/>
      <c r="P11" s="226"/>
      <c r="Q11" s="229"/>
      <c r="R11" s="230"/>
      <c r="S11" s="230"/>
      <c r="T11" s="230"/>
      <c r="U11" s="230"/>
      <c r="V11" s="230"/>
      <c r="W11" s="231"/>
      <c r="X11" s="264"/>
      <c r="Y11" s="265"/>
      <c r="Z11" s="265"/>
      <c r="AA11" s="266"/>
      <c r="AB11" s="273"/>
      <c r="AC11" s="274"/>
      <c r="AD11" s="274"/>
      <c r="AE11" s="275"/>
      <c r="AF11" s="273"/>
      <c r="AG11" s="274"/>
      <c r="AH11" s="274"/>
      <c r="AI11" s="275"/>
      <c r="AJ11" s="216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8"/>
    </row>
    <row r="12" spans="2:54" s="26" customFormat="1" ht="13.5" customHeight="1">
      <c r="C12" s="27"/>
      <c r="D12" s="222" t="str">
        <f>"　　"&amp;入力シート!H44&amp;""</f>
        <v>　　</v>
      </c>
      <c r="E12" s="222"/>
      <c r="F12" s="222"/>
      <c r="G12" s="222"/>
      <c r="H12" s="222"/>
      <c r="I12" s="222"/>
      <c r="J12" s="222"/>
      <c r="K12" s="222"/>
      <c r="L12" s="223"/>
      <c r="M12" s="224" t="str">
        <f>IF(D12="","",入力シート!R44)</f>
        <v/>
      </c>
      <c r="N12" s="225"/>
      <c r="O12" s="225"/>
      <c r="P12" s="226"/>
      <c r="Q12" s="229"/>
      <c r="R12" s="230"/>
      <c r="S12" s="230"/>
      <c r="T12" s="230"/>
      <c r="U12" s="230"/>
      <c r="V12" s="230"/>
      <c r="W12" s="231"/>
      <c r="X12" s="264"/>
      <c r="Y12" s="265"/>
      <c r="Z12" s="265"/>
      <c r="AA12" s="266"/>
      <c r="AB12" s="273"/>
      <c r="AC12" s="274"/>
      <c r="AD12" s="274"/>
      <c r="AE12" s="275"/>
      <c r="AF12" s="273"/>
      <c r="AG12" s="274"/>
      <c r="AH12" s="274"/>
      <c r="AI12" s="275"/>
      <c r="AJ12" s="216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8"/>
    </row>
    <row r="13" spans="2:54" s="26" customFormat="1" ht="13.5" customHeight="1">
      <c r="C13" s="27"/>
      <c r="D13" s="222" t="str">
        <f>"　　"&amp;入力シート!H45&amp;""</f>
        <v>　　</v>
      </c>
      <c r="E13" s="222"/>
      <c r="F13" s="222"/>
      <c r="G13" s="222"/>
      <c r="H13" s="222"/>
      <c r="I13" s="222"/>
      <c r="J13" s="222"/>
      <c r="K13" s="222"/>
      <c r="L13" s="223"/>
      <c r="M13" s="224" t="str">
        <f>IF(D13="","",入力シート!R45)</f>
        <v/>
      </c>
      <c r="N13" s="225"/>
      <c r="O13" s="225"/>
      <c r="P13" s="226"/>
      <c r="Q13" s="229"/>
      <c r="R13" s="230"/>
      <c r="S13" s="230"/>
      <c r="T13" s="230"/>
      <c r="U13" s="230"/>
      <c r="V13" s="230"/>
      <c r="W13" s="231"/>
      <c r="X13" s="264"/>
      <c r="Y13" s="265"/>
      <c r="Z13" s="265"/>
      <c r="AA13" s="266"/>
      <c r="AB13" s="273"/>
      <c r="AC13" s="274"/>
      <c r="AD13" s="274"/>
      <c r="AE13" s="275"/>
      <c r="AF13" s="273"/>
      <c r="AG13" s="274"/>
      <c r="AH13" s="274"/>
      <c r="AI13" s="275"/>
      <c r="AJ13" s="216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8"/>
    </row>
    <row r="14" spans="2:54" s="26" customFormat="1" ht="13.5" customHeight="1">
      <c r="C14" s="27"/>
      <c r="D14" s="222" t="str">
        <f>"　　"&amp;入力シート!H46&amp;""</f>
        <v>　　</v>
      </c>
      <c r="E14" s="222"/>
      <c r="F14" s="222"/>
      <c r="G14" s="222"/>
      <c r="H14" s="222"/>
      <c r="I14" s="222"/>
      <c r="J14" s="222"/>
      <c r="K14" s="222"/>
      <c r="L14" s="223"/>
      <c r="M14" s="224" t="str">
        <f>IF(D14="","",入力シート!R46)</f>
        <v/>
      </c>
      <c r="N14" s="225"/>
      <c r="O14" s="225"/>
      <c r="P14" s="226"/>
      <c r="Q14" s="229"/>
      <c r="R14" s="230"/>
      <c r="S14" s="230"/>
      <c r="T14" s="230"/>
      <c r="U14" s="230"/>
      <c r="V14" s="230"/>
      <c r="W14" s="231"/>
      <c r="X14" s="264"/>
      <c r="Y14" s="265"/>
      <c r="Z14" s="265"/>
      <c r="AA14" s="266"/>
      <c r="AB14" s="273"/>
      <c r="AC14" s="274"/>
      <c r="AD14" s="274"/>
      <c r="AE14" s="275"/>
      <c r="AF14" s="273"/>
      <c r="AG14" s="274"/>
      <c r="AH14" s="274"/>
      <c r="AI14" s="275"/>
      <c r="AJ14" s="216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8"/>
    </row>
    <row r="15" spans="2:54" s="26" customFormat="1" ht="13.5" customHeight="1">
      <c r="C15" s="27"/>
      <c r="D15" s="222" t="str">
        <f>"　　"&amp;入力シート!H47&amp;""</f>
        <v>　　</v>
      </c>
      <c r="E15" s="222"/>
      <c r="F15" s="222"/>
      <c r="G15" s="222"/>
      <c r="H15" s="222"/>
      <c r="I15" s="222"/>
      <c r="J15" s="222"/>
      <c r="K15" s="222"/>
      <c r="L15" s="223"/>
      <c r="M15" s="224" t="str">
        <f>IF(D15="","",入力シート!R47)</f>
        <v/>
      </c>
      <c r="N15" s="225"/>
      <c r="O15" s="225"/>
      <c r="P15" s="226"/>
      <c r="Q15" s="229"/>
      <c r="R15" s="230"/>
      <c r="S15" s="230"/>
      <c r="T15" s="230"/>
      <c r="U15" s="230"/>
      <c r="V15" s="230"/>
      <c r="W15" s="231"/>
      <c r="X15" s="264"/>
      <c r="Y15" s="265"/>
      <c r="Z15" s="265"/>
      <c r="AA15" s="266"/>
      <c r="AB15" s="273"/>
      <c r="AC15" s="274"/>
      <c r="AD15" s="274"/>
      <c r="AE15" s="275"/>
      <c r="AF15" s="273"/>
      <c r="AG15" s="274"/>
      <c r="AH15" s="274"/>
      <c r="AI15" s="275"/>
      <c r="AJ15" s="216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8"/>
    </row>
    <row r="16" spans="2:54" s="26" customFormat="1" ht="13.5" customHeight="1">
      <c r="C16" s="27"/>
      <c r="D16" s="222" t="str">
        <f>"　　"&amp;入力シート!H48&amp;""</f>
        <v>　　</v>
      </c>
      <c r="E16" s="222"/>
      <c r="F16" s="222"/>
      <c r="G16" s="222"/>
      <c r="H16" s="222"/>
      <c r="I16" s="222"/>
      <c r="J16" s="222"/>
      <c r="K16" s="222"/>
      <c r="L16" s="223"/>
      <c r="M16" s="224" t="str">
        <f>IF(D16="","",入力シート!R48)</f>
        <v/>
      </c>
      <c r="N16" s="225"/>
      <c r="O16" s="225"/>
      <c r="P16" s="226"/>
      <c r="Q16" s="229"/>
      <c r="R16" s="230"/>
      <c r="S16" s="230"/>
      <c r="T16" s="230"/>
      <c r="U16" s="230"/>
      <c r="V16" s="230"/>
      <c r="W16" s="231"/>
      <c r="X16" s="264"/>
      <c r="Y16" s="265"/>
      <c r="Z16" s="265"/>
      <c r="AA16" s="266"/>
      <c r="AB16" s="273"/>
      <c r="AC16" s="274"/>
      <c r="AD16" s="274"/>
      <c r="AE16" s="275"/>
      <c r="AF16" s="273"/>
      <c r="AG16" s="274"/>
      <c r="AH16" s="274"/>
      <c r="AI16" s="275"/>
      <c r="AJ16" s="216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8"/>
    </row>
    <row r="17" spans="2:54" s="26" customFormat="1" ht="13.5" customHeight="1">
      <c r="C17" s="27"/>
      <c r="D17" s="332"/>
      <c r="E17" s="332"/>
      <c r="F17" s="332"/>
      <c r="G17" s="332"/>
      <c r="H17" s="332"/>
      <c r="I17" s="332"/>
      <c r="J17" s="332"/>
      <c r="K17" s="332"/>
      <c r="L17" s="333"/>
      <c r="M17" s="229"/>
      <c r="N17" s="230"/>
      <c r="O17" s="230"/>
      <c r="P17" s="231"/>
      <c r="Q17" s="229"/>
      <c r="R17" s="230"/>
      <c r="S17" s="230"/>
      <c r="T17" s="230"/>
      <c r="U17" s="230"/>
      <c r="V17" s="230"/>
      <c r="W17" s="231"/>
      <c r="X17" s="264"/>
      <c r="Y17" s="265"/>
      <c r="Z17" s="265"/>
      <c r="AA17" s="266"/>
      <c r="AB17" s="273"/>
      <c r="AC17" s="274"/>
      <c r="AD17" s="274"/>
      <c r="AE17" s="275"/>
      <c r="AF17" s="273"/>
      <c r="AG17" s="274"/>
      <c r="AH17" s="274"/>
      <c r="AI17" s="275"/>
      <c r="AJ17" s="216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8"/>
    </row>
    <row r="18" spans="2:54" s="26" customFormat="1" ht="13.5" customHeight="1">
      <c r="C18" s="27"/>
      <c r="D18" s="222" t="s">
        <v>140</v>
      </c>
      <c r="E18" s="222"/>
      <c r="F18" s="222"/>
      <c r="G18" s="222"/>
      <c r="H18" s="222"/>
      <c r="I18" s="222"/>
      <c r="J18" s="222"/>
      <c r="K18" s="222"/>
      <c r="L18" s="223"/>
      <c r="M18" s="224">
        <f>入力シート!AA42</f>
        <v>2000</v>
      </c>
      <c r="N18" s="225"/>
      <c r="O18" s="225"/>
      <c r="P18" s="226"/>
      <c r="Q18" s="229"/>
      <c r="R18" s="230"/>
      <c r="S18" s="230"/>
      <c r="T18" s="230"/>
      <c r="U18" s="230"/>
      <c r="V18" s="230"/>
      <c r="W18" s="231"/>
      <c r="X18" s="264"/>
      <c r="Y18" s="265"/>
      <c r="Z18" s="265"/>
      <c r="AA18" s="266"/>
      <c r="AB18" s="273"/>
      <c r="AC18" s="274"/>
      <c r="AD18" s="274"/>
      <c r="AE18" s="275"/>
      <c r="AF18" s="273"/>
      <c r="AG18" s="274"/>
      <c r="AH18" s="274"/>
      <c r="AI18" s="275"/>
      <c r="AJ18" s="216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8"/>
    </row>
    <row r="19" spans="2:54" s="26" customFormat="1" ht="13.5" customHeight="1" thickBot="1">
      <c r="C19" s="27"/>
      <c r="D19" s="279"/>
      <c r="E19" s="279"/>
      <c r="F19" s="279"/>
      <c r="G19" s="279"/>
      <c r="H19" s="279"/>
      <c r="I19" s="279"/>
      <c r="J19" s="279"/>
      <c r="K19" s="279"/>
      <c r="L19" s="280"/>
      <c r="M19" s="281"/>
      <c r="N19" s="282"/>
      <c r="O19" s="282"/>
      <c r="P19" s="283"/>
      <c r="Q19" s="284"/>
      <c r="R19" s="285"/>
      <c r="S19" s="285"/>
      <c r="T19" s="285"/>
      <c r="U19" s="285"/>
      <c r="V19" s="285"/>
      <c r="W19" s="286"/>
      <c r="X19" s="267"/>
      <c r="Y19" s="268"/>
      <c r="Z19" s="268"/>
      <c r="AA19" s="269"/>
      <c r="AB19" s="276"/>
      <c r="AC19" s="277"/>
      <c r="AD19" s="277"/>
      <c r="AE19" s="278"/>
      <c r="AF19" s="276"/>
      <c r="AG19" s="277"/>
      <c r="AH19" s="277"/>
      <c r="AI19" s="278"/>
      <c r="AJ19" s="219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1"/>
    </row>
    <row r="20" spans="2:54" s="26" customFormat="1" ht="13.5" customHeight="1" thickTop="1" thickBot="1">
      <c r="C20" s="246" t="s">
        <v>141</v>
      </c>
      <c r="D20" s="247"/>
      <c r="E20" s="247"/>
      <c r="F20" s="247"/>
      <c r="G20" s="247"/>
      <c r="H20" s="247"/>
      <c r="I20" s="247"/>
      <c r="J20" s="247"/>
      <c r="K20" s="247"/>
      <c r="L20" s="248"/>
      <c r="M20" s="249">
        <f>SUM(M11:P19)</f>
        <v>2000</v>
      </c>
      <c r="N20" s="250"/>
      <c r="O20" s="250"/>
      <c r="P20" s="251"/>
      <c r="Q20" s="252"/>
      <c r="R20" s="253"/>
      <c r="S20" s="253"/>
      <c r="T20" s="253"/>
      <c r="U20" s="253"/>
      <c r="V20" s="253"/>
      <c r="W20" s="254"/>
      <c r="X20" s="255">
        <f>M20-AB20-AF20</f>
        <v>2000</v>
      </c>
      <c r="Y20" s="256"/>
      <c r="Z20" s="256"/>
      <c r="AA20" s="257"/>
      <c r="AB20" s="258">
        <f>SUM(AB11:AE19)</f>
        <v>0</v>
      </c>
      <c r="AC20" s="259"/>
      <c r="AD20" s="259"/>
      <c r="AE20" s="260"/>
      <c r="AF20" s="258">
        <f>入力シート!T12</f>
        <v>0</v>
      </c>
      <c r="AG20" s="259"/>
      <c r="AH20" s="259"/>
      <c r="AI20" s="260"/>
      <c r="AJ20" s="329"/>
      <c r="AK20" s="330"/>
      <c r="AL20" s="330"/>
      <c r="AM20" s="330"/>
      <c r="AN20" s="330"/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1"/>
    </row>
    <row r="21" spans="2:54" s="26" customFormat="1" ht="4.5" customHeight="1">
      <c r="C21" s="29"/>
      <c r="D21" s="29"/>
      <c r="E21" s="29"/>
      <c r="F21" s="29"/>
      <c r="G21" s="29"/>
      <c r="H21" s="29"/>
      <c r="I21" s="29"/>
      <c r="J21" s="29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2:54" s="13" customFormat="1" ht="15" customHeight="1">
      <c r="B22" s="12" t="s">
        <v>142</v>
      </c>
    </row>
    <row r="23" spans="2:54" s="13" customFormat="1" ht="4.5" customHeight="1">
      <c r="B23" s="12"/>
    </row>
    <row r="24" spans="2:54" ht="15" customHeight="1">
      <c r="C24" s="287" t="s">
        <v>143</v>
      </c>
      <c r="D24" s="156"/>
      <c r="E24" s="156"/>
      <c r="F24" s="156"/>
      <c r="G24" s="156"/>
      <c r="H24" s="156"/>
      <c r="I24" s="156"/>
      <c r="J24" s="156"/>
      <c r="K24" s="156"/>
      <c r="L24" s="157"/>
      <c r="M24" s="76" t="s">
        <v>144</v>
      </c>
      <c r="N24" s="77"/>
      <c r="O24" s="77"/>
      <c r="P24" s="77"/>
      <c r="Q24" s="77"/>
      <c r="R24" s="77"/>
      <c r="S24" s="77"/>
      <c r="T24" s="77"/>
      <c r="U24" s="77"/>
      <c r="V24" s="77"/>
      <c r="W24" s="92"/>
      <c r="X24" s="76" t="s">
        <v>145</v>
      </c>
      <c r="Y24" s="77"/>
      <c r="Z24" s="77"/>
      <c r="AA24" s="77"/>
      <c r="AB24" s="77"/>
      <c r="AC24" s="77"/>
      <c r="AD24" s="77"/>
      <c r="AE24" s="77"/>
      <c r="AF24" s="77"/>
      <c r="AG24" s="77"/>
      <c r="AH24" s="92"/>
      <c r="AI24" s="76" t="s">
        <v>131</v>
      </c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8"/>
      <c r="BB24" s="26"/>
    </row>
    <row r="25" spans="2:54" ht="15" customHeight="1">
      <c r="C25" s="288">
        <v>45748</v>
      </c>
      <c r="D25" s="289"/>
      <c r="E25" s="289"/>
      <c r="F25" s="289"/>
      <c r="G25" s="289"/>
      <c r="H25" s="290" t="s">
        <v>146</v>
      </c>
      <c r="I25" s="290"/>
      <c r="J25" s="290"/>
      <c r="K25" s="290"/>
      <c r="L25" s="291"/>
      <c r="M25" s="292" t="s">
        <v>52</v>
      </c>
      <c r="N25" s="290"/>
      <c r="O25" s="290"/>
      <c r="P25" s="30">
        <f>入力シート!C37</f>
        <v>0</v>
      </c>
      <c r="Q25" s="31" t="s">
        <v>147</v>
      </c>
      <c r="R25" s="31"/>
      <c r="S25" s="31"/>
      <c r="T25" s="26"/>
      <c r="U25" s="31"/>
      <c r="V25" s="31"/>
      <c r="W25" s="32"/>
      <c r="X25" s="292" t="s">
        <v>52</v>
      </c>
      <c r="Y25" s="290"/>
      <c r="Z25" s="290"/>
      <c r="AA25" s="30">
        <f>入力シート!N37</f>
        <v>0</v>
      </c>
      <c r="AB25" s="31" t="s">
        <v>148</v>
      </c>
      <c r="AC25" s="31"/>
      <c r="AD25" s="31"/>
      <c r="AE25" s="26"/>
      <c r="AF25" s="31"/>
      <c r="AG25" s="31"/>
      <c r="AH25" s="32"/>
      <c r="AI25" s="293" t="s">
        <v>149</v>
      </c>
      <c r="AJ25" s="294"/>
      <c r="AK25" s="294"/>
      <c r="AL25" s="294"/>
      <c r="AM25" s="294"/>
      <c r="AN25" s="294"/>
      <c r="AO25" s="294"/>
      <c r="AP25" s="290" t="s">
        <v>52</v>
      </c>
      <c r="AQ25" s="290"/>
      <c r="AR25" s="290"/>
      <c r="AS25" s="295">
        <f>入力シート!AF34</f>
        <v>0</v>
      </c>
      <c r="AT25" s="295"/>
      <c r="AU25" s="295"/>
      <c r="AV25" s="26" t="s">
        <v>53</v>
      </c>
      <c r="AW25" s="26"/>
      <c r="AX25" s="26"/>
      <c r="AY25" s="26"/>
      <c r="AZ25" s="26"/>
      <c r="BA25" s="33"/>
      <c r="BB25" s="26"/>
    </row>
    <row r="26" spans="2:54" ht="15" customHeight="1">
      <c r="C26" s="34"/>
      <c r="D26" s="350">
        <f>入力シート!F4</f>
        <v>0</v>
      </c>
      <c r="E26" s="350"/>
      <c r="F26" s="350"/>
      <c r="G26" s="350"/>
      <c r="H26" s="350"/>
      <c r="I26" s="351" t="s">
        <v>150</v>
      </c>
      <c r="J26" s="351"/>
      <c r="K26" s="351"/>
      <c r="L26" s="352"/>
      <c r="M26" s="296" t="s">
        <v>151</v>
      </c>
      <c r="N26" s="297"/>
      <c r="O26" s="297"/>
      <c r="P26" s="35">
        <f>入力シート!X30</f>
        <v>0</v>
      </c>
      <c r="Q26" s="36" t="s">
        <v>147</v>
      </c>
      <c r="R26" s="297" t="s">
        <v>45</v>
      </c>
      <c r="S26" s="297"/>
      <c r="T26" s="297"/>
      <c r="U26" s="35">
        <f>入力シート!X31</f>
        <v>0</v>
      </c>
      <c r="V26" s="36" t="s">
        <v>147</v>
      </c>
      <c r="W26" s="37" t="s">
        <v>152</v>
      </c>
      <c r="X26" s="296" t="s">
        <v>151</v>
      </c>
      <c r="Y26" s="297"/>
      <c r="Z26" s="297"/>
      <c r="AA26" s="35">
        <f ca="1">入力シート!AA30</f>
        <v>0</v>
      </c>
      <c r="AB26" s="36" t="s">
        <v>148</v>
      </c>
      <c r="AC26" s="297" t="s">
        <v>45</v>
      </c>
      <c r="AD26" s="297"/>
      <c r="AE26" s="297"/>
      <c r="AF26" s="35">
        <f ca="1">入力シート!AA31</f>
        <v>0</v>
      </c>
      <c r="AG26" s="36" t="s">
        <v>148</v>
      </c>
      <c r="AH26" s="37" t="s">
        <v>152</v>
      </c>
      <c r="AI26" s="298" t="s">
        <v>153</v>
      </c>
      <c r="AJ26" s="299"/>
      <c r="AK26" s="299"/>
      <c r="AL26" s="299"/>
      <c r="AM26" s="297" t="s">
        <v>54</v>
      </c>
      <c r="AN26" s="297"/>
      <c r="AO26" s="297"/>
      <c r="AP26" s="35">
        <f>入力シート!AF35</f>
        <v>0</v>
      </c>
      <c r="AQ26" s="36" t="s">
        <v>147</v>
      </c>
      <c r="AR26" s="297" t="s">
        <v>55</v>
      </c>
      <c r="AS26" s="297"/>
      <c r="AT26" s="297"/>
      <c r="AU26" s="35">
        <f>入力シート!AF36</f>
        <v>0</v>
      </c>
      <c r="AV26" s="36" t="s">
        <v>147</v>
      </c>
      <c r="AW26" s="297" t="s">
        <v>50</v>
      </c>
      <c r="AX26" s="297"/>
      <c r="AY26" s="297"/>
      <c r="AZ26" s="35">
        <f>入力シート!AF37</f>
        <v>0</v>
      </c>
      <c r="BA26" s="38" t="s">
        <v>147</v>
      </c>
      <c r="BB26" s="26"/>
    </row>
    <row r="27" spans="2:54" s="26" customFormat="1" ht="5.25" customHeight="1">
      <c r="C27" s="29"/>
      <c r="D27" s="29"/>
      <c r="E27" s="29"/>
      <c r="F27" s="29"/>
      <c r="G27" s="29"/>
      <c r="H27" s="29"/>
      <c r="I27" s="29"/>
      <c r="J27" s="29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</row>
    <row r="28" spans="2:54" s="13" customFormat="1" ht="15" customHeight="1">
      <c r="B28" s="12" t="s">
        <v>154</v>
      </c>
    </row>
    <row r="29" spans="2:54" s="13" customFormat="1" ht="4.5" customHeight="1">
      <c r="B29" s="12"/>
    </row>
    <row r="30" spans="2:54" ht="15" customHeight="1">
      <c r="C30" s="334" t="s">
        <v>155</v>
      </c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6"/>
      <c r="X30" s="334" t="s">
        <v>156</v>
      </c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6"/>
      <c r="AS30" s="334" t="s">
        <v>157</v>
      </c>
      <c r="AT30" s="335"/>
      <c r="AU30" s="335"/>
      <c r="AV30" s="335"/>
      <c r="AW30" s="335"/>
      <c r="AX30" s="335"/>
      <c r="AY30" s="335"/>
      <c r="AZ30" s="335"/>
      <c r="BA30" s="336"/>
    </row>
    <row r="31" spans="2:54" ht="15" customHeight="1">
      <c r="C31" s="337" t="s">
        <v>158</v>
      </c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9"/>
      <c r="Q31" s="338" t="s">
        <v>159</v>
      </c>
      <c r="R31" s="338"/>
      <c r="S31" s="338"/>
      <c r="T31" s="338"/>
      <c r="U31" s="338"/>
      <c r="V31" s="338"/>
      <c r="W31" s="340"/>
      <c r="X31" s="337" t="s">
        <v>158</v>
      </c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9"/>
      <c r="AL31" s="338" t="s">
        <v>159</v>
      </c>
      <c r="AM31" s="338"/>
      <c r="AN31" s="338"/>
      <c r="AO31" s="338"/>
      <c r="AP31" s="338"/>
      <c r="AQ31" s="338"/>
      <c r="AR31" s="340"/>
      <c r="AS31" s="341"/>
      <c r="AT31" s="342"/>
      <c r="AU31" s="342"/>
      <c r="AV31" s="342"/>
      <c r="AW31" s="342"/>
      <c r="AX31" s="342"/>
      <c r="AY31" s="342"/>
      <c r="AZ31" s="342"/>
      <c r="BA31" s="343"/>
    </row>
    <row r="32" spans="2:54" ht="15" customHeight="1">
      <c r="C32" s="300" t="s">
        <v>160</v>
      </c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2"/>
      <c r="Q32" s="303">
        <f>X20</f>
        <v>2000</v>
      </c>
      <c r="R32" s="304"/>
      <c r="S32" s="304"/>
      <c r="T32" s="304"/>
      <c r="U32" s="304"/>
      <c r="V32" s="304"/>
      <c r="W32" s="305"/>
      <c r="X32" s="300" t="s">
        <v>161</v>
      </c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2"/>
      <c r="AL32" s="304"/>
      <c r="AM32" s="304"/>
      <c r="AN32" s="304"/>
      <c r="AO32" s="304"/>
      <c r="AP32" s="304"/>
      <c r="AQ32" s="304"/>
      <c r="AR32" s="305"/>
      <c r="AS32" s="344"/>
      <c r="AT32" s="345"/>
      <c r="AU32" s="345"/>
      <c r="AV32" s="345"/>
      <c r="AW32" s="345"/>
      <c r="AX32" s="345"/>
      <c r="AY32" s="345"/>
      <c r="AZ32" s="345"/>
      <c r="BA32" s="346"/>
    </row>
    <row r="33" spans="2:53" ht="15" customHeight="1">
      <c r="C33" s="300" t="s">
        <v>162</v>
      </c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2"/>
      <c r="Q33" s="303">
        <f>AB20</f>
        <v>0</v>
      </c>
      <c r="R33" s="304"/>
      <c r="S33" s="304"/>
      <c r="T33" s="304"/>
      <c r="U33" s="304"/>
      <c r="V33" s="304"/>
      <c r="W33" s="305"/>
      <c r="X33" s="300" t="s">
        <v>163</v>
      </c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2"/>
      <c r="AL33" s="303"/>
      <c r="AM33" s="304"/>
      <c r="AN33" s="304"/>
      <c r="AO33" s="304"/>
      <c r="AP33" s="304"/>
      <c r="AQ33" s="304"/>
      <c r="AR33" s="305"/>
      <c r="AS33" s="344"/>
      <c r="AT33" s="345"/>
      <c r="AU33" s="345"/>
      <c r="AV33" s="345"/>
      <c r="AW33" s="345"/>
      <c r="AX33" s="345"/>
      <c r="AY33" s="345"/>
      <c r="AZ33" s="345"/>
      <c r="BA33" s="346"/>
    </row>
    <row r="34" spans="2:53" ht="15" customHeight="1">
      <c r="C34" s="300" t="s">
        <v>50</v>
      </c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2"/>
      <c r="Q34" s="303">
        <f>AF20</f>
        <v>0</v>
      </c>
      <c r="R34" s="304"/>
      <c r="S34" s="304"/>
      <c r="T34" s="304"/>
      <c r="U34" s="304"/>
      <c r="V34" s="304"/>
      <c r="W34" s="305"/>
      <c r="X34" s="300" t="s">
        <v>164</v>
      </c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2"/>
      <c r="AL34" s="304"/>
      <c r="AM34" s="304"/>
      <c r="AN34" s="304"/>
      <c r="AO34" s="304"/>
      <c r="AP34" s="304"/>
      <c r="AQ34" s="304"/>
      <c r="AR34" s="305"/>
      <c r="AS34" s="344"/>
      <c r="AT34" s="345"/>
      <c r="AU34" s="345"/>
      <c r="AV34" s="345"/>
      <c r="AW34" s="345"/>
      <c r="AX34" s="345"/>
      <c r="AY34" s="345"/>
      <c r="AZ34" s="345"/>
      <c r="BA34" s="346"/>
    </row>
    <row r="35" spans="2:53" ht="15" customHeight="1">
      <c r="C35" s="300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2"/>
      <c r="Q35" s="304"/>
      <c r="R35" s="304"/>
      <c r="S35" s="304"/>
      <c r="T35" s="304"/>
      <c r="U35" s="304"/>
      <c r="V35" s="304"/>
      <c r="W35" s="305"/>
      <c r="X35" s="300" t="s">
        <v>165</v>
      </c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2"/>
      <c r="AL35" s="304"/>
      <c r="AM35" s="304"/>
      <c r="AN35" s="304"/>
      <c r="AO35" s="304"/>
      <c r="AP35" s="304"/>
      <c r="AQ35" s="304"/>
      <c r="AR35" s="305"/>
      <c r="AS35" s="344"/>
      <c r="AT35" s="345"/>
      <c r="AU35" s="345"/>
      <c r="AV35" s="345"/>
      <c r="AW35" s="345"/>
      <c r="AX35" s="345"/>
      <c r="AY35" s="345"/>
      <c r="AZ35" s="345"/>
      <c r="BA35" s="346"/>
    </row>
    <row r="36" spans="2:53" ht="15" customHeight="1">
      <c r="C36" s="30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2"/>
      <c r="Q36" s="304"/>
      <c r="R36" s="304"/>
      <c r="S36" s="304"/>
      <c r="T36" s="304"/>
      <c r="U36" s="304"/>
      <c r="V36" s="304"/>
      <c r="W36" s="305"/>
      <c r="X36" s="300" t="s">
        <v>166</v>
      </c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2"/>
      <c r="AL36" s="304"/>
      <c r="AM36" s="304"/>
      <c r="AN36" s="304"/>
      <c r="AO36" s="304"/>
      <c r="AP36" s="304"/>
      <c r="AQ36" s="304"/>
      <c r="AR36" s="305"/>
      <c r="AS36" s="344"/>
      <c r="AT36" s="345"/>
      <c r="AU36" s="345"/>
      <c r="AV36" s="345"/>
      <c r="AW36" s="345"/>
      <c r="AX36" s="345"/>
      <c r="AY36" s="345"/>
      <c r="AZ36" s="345"/>
      <c r="BA36" s="346"/>
    </row>
    <row r="37" spans="2:53" ht="15" customHeight="1">
      <c r="C37" s="300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2"/>
      <c r="Q37" s="304"/>
      <c r="R37" s="304"/>
      <c r="S37" s="304"/>
      <c r="T37" s="304"/>
      <c r="U37" s="304"/>
      <c r="V37" s="304"/>
      <c r="W37" s="305"/>
      <c r="X37" s="300" t="s">
        <v>167</v>
      </c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2"/>
      <c r="AL37" s="303">
        <f>X20</f>
        <v>2000</v>
      </c>
      <c r="AM37" s="304"/>
      <c r="AN37" s="304"/>
      <c r="AO37" s="304"/>
      <c r="AP37" s="304"/>
      <c r="AQ37" s="304"/>
      <c r="AR37" s="305"/>
      <c r="AS37" s="344"/>
      <c r="AT37" s="345"/>
      <c r="AU37" s="345"/>
      <c r="AV37" s="345"/>
      <c r="AW37" s="345"/>
      <c r="AX37" s="345"/>
      <c r="AY37" s="345"/>
      <c r="AZ37" s="345"/>
      <c r="BA37" s="346"/>
    </row>
    <row r="38" spans="2:53" ht="15" customHeight="1">
      <c r="C38" s="316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8"/>
      <c r="Q38" s="319"/>
      <c r="R38" s="319"/>
      <c r="S38" s="319"/>
      <c r="T38" s="319"/>
      <c r="U38" s="319"/>
      <c r="V38" s="319"/>
      <c r="W38" s="320"/>
      <c r="X38" s="316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8"/>
      <c r="AL38" s="319"/>
      <c r="AM38" s="319"/>
      <c r="AN38" s="319"/>
      <c r="AO38" s="319"/>
      <c r="AP38" s="319"/>
      <c r="AQ38" s="319"/>
      <c r="AR38" s="320"/>
      <c r="AS38" s="347"/>
      <c r="AT38" s="348"/>
      <c r="AU38" s="348"/>
      <c r="AV38" s="348"/>
      <c r="AW38" s="348"/>
      <c r="AX38" s="348"/>
      <c r="AY38" s="348"/>
      <c r="AZ38" s="348"/>
      <c r="BA38" s="349"/>
    </row>
    <row r="39" spans="2:53" ht="15" customHeight="1">
      <c r="C39" s="321" t="s">
        <v>168</v>
      </c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3"/>
      <c r="Q39" s="324">
        <f>SUM(Q32:W38)</f>
        <v>2000</v>
      </c>
      <c r="R39" s="299"/>
      <c r="S39" s="299"/>
      <c r="T39" s="299"/>
      <c r="U39" s="299"/>
      <c r="V39" s="299"/>
      <c r="W39" s="306"/>
      <c r="X39" s="321" t="s">
        <v>169</v>
      </c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3"/>
      <c r="AL39" s="324">
        <f>SUM(AL33:AR38)</f>
        <v>2000</v>
      </c>
      <c r="AM39" s="299"/>
      <c r="AN39" s="299"/>
      <c r="AO39" s="299"/>
      <c r="AP39" s="299"/>
      <c r="AQ39" s="299"/>
      <c r="AR39" s="306"/>
      <c r="AS39" s="299">
        <f>Q39-AL39</f>
        <v>0</v>
      </c>
      <c r="AT39" s="299"/>
      <c r="AU39" s="299"/>
      <c r="AV39" s="299"/>
      <c r="AW39" s="299"/>
      <c r="AX39" s="299"/>
      <c r="AY39" s="299"/>
      <c r="AZ39" s="299"/>
      <c r="BA39" s="306"/>
    </row>
    <row r="40" spans="2:53" s="26" customFormat="1" ht="5.25" customHeight="1">
      <c r="C40" s="29"/>
      <c r="D40" s="29"/>
      <c r="E40" s="29"/>
      <c r="F40" s="29"/>
      <c r="G40" s="29"/>
      <c r="H40" s="29"/>
      <c r="I40" s="29"/>
      <c r="J40" s="29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</row>
    <row r="41" spans="2:53" ht="15" customHeight="1">
      <c r="B41" s="12" t="s">
        <v>170</v>
      </c>
    </row>
    <row r="42" spans="2:53" s="13" customFormat="1" ht="4.5" customHeight="1" thickBot="1">
      <c r="B42" s="12"/>
    </row>
    <row r="43" spans="2:53" ht="15" customHeight="1">
      <c r="C43" s="200" t="s">
        <v>171</v>
      </c>
      <c r="D43" s="77"/>
      <c r="E43" s="77"/>
      <c r="F43" s="77"/>
      <c r="G43" s="77"/>
      <c r="H43" s="77"/>
      <c r="I43" s="77"/>
      <c r="J43" s="78"/>
      <c r="K43" s="307" t="str">
        <f>入力シート!K54&amp;""</f>
        <v/>
      </c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8"/>
    </row>
    <row r="44" spans="2:53" ht="15" customHeight="1" thickBot="1">
      <c r="C44" s="309" t="s">
        <v>172</v>
      </c>
      <c r="D44" s="297"/>
      <c r="E44" s="297"/>
      <c r="F44" s="297"/>
      <c r="G44" s="297"/>
      <c r="H44" s="297"/>
      <c r="I44" s="297"/>
      <c r="J44" s="310"/>
      <c r="K44" s="311" t="str">
        <f>入力シート!K55&amp;""</f>
        <v/>
      </c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311"/>
      <c r="AK44" s="311"/>
      <c r="AL44" s="311"/>
      <c r="AM44" s="311"/>
      <c r="AN44" s="311"/>
      <c r="AO44" s="311"/>
      <c r="AP44" s="311"/>
      <c r="AQ44" s="311"/>
      <c r="AR44" s="311"/>
      <c r="AS44" s="311"/>
      <c r="AT44" s="311"/>
      <c r="AU44" s="311"/>
      <c r="AV44" s="311"/>
      <c r="AW44" s="311"/>
      <c r="AX44" s="311"/>
      <c r="AY44" s="311"/>
      <c r="AZ44" s="311"/>
      <c r="BA44" s="312"/>
    </row>
    <row r="45" spans="2:53" ht="15" customHeight="1">
      <c r="C45" s="313"/>
      <c r="D45" s="314"/>
      <c r="E45" s="314"/>
      <c r="F45" s="314"/>
      <c r="G45" s="314"/>
      <c r="H45" s="314"/>
      <c r="I45" s="314"/>
      <c r="J45" s="315"/>
      <c r="K45" s="200" t="s">
        <v>173</v>
      </c>
      <c r="L45" s="77"/>
      <c r="M45" s="77"/>
      <c r="N45" s="77"/>
      <c r="O45" s="77"/>
      <c r="P45" s="77"/>
      <c r="Q45" s="77"/>
      <c r="R45" s="92"/>
      <c r="S45" s="76" t="s">
        <v>100</v>
      </c>
      <c r="T45" s="77"/>
      <c r="U45" s="77"/>
      <c r="V45" s="77"/>
      <c r="W45" s="92"/>
      <c r="X45" s="76" t="s">
        <v>13</v>
      </c>
      <c r="Y45" s="77"/>
      <c r="Z45" s="77"/>
      <c r="AA45" s="77"/>
      <c r="AB45" s="92"/>
      <c r="AC45" s="76" t="s">
        <v>174</v>
      </c>
      <c r="AD45" s="77"/>
      <c r="AE45" s="77"/>
      <c r="AF45" s="77"/>
      <c r="AG45" s="77"/>
      <c r="AH45" s="77"/>
      <c r="AI45" s="77"/>
      <c r="AJ45" s="92"/>
      <c r="AK45" s="76" t="s">
        <v>175</v>
      </c>
      <c r="AL45" s="77"/>
      <c r="AM45" s="77"/>
      <c r="AN45" s="77"/>
      <c r="AO45" s="92"/>
      <c r="AP45" s="76" t="s">
        <v>78</v>
      </c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8"/>
    </row>
    <row r="46" spans="2:53" ht="15" customHeight="1">
      <c r="C46" s="326" t="s">
        <v>176</v>
      </c>
      <c r="D46" s="213"/>
      <c r="E46" s="213"/>
      <c r="F46" s="213"/>
      <c r="G46" s="213"/>
      <c r="H46" s="213"/>
      <c r="I46" s="213"/>
      <c r="J46" s="215"/>
      <c r="K46" s="326" t="str">
        <f>入力シート!K57&amp;""</f>
        <v/>
      </c>
      <c r="L46" s="213"/>
      <c r="M46" s="213"/>
      <c r="N46" s="213"/>
      <c r="O46" s="213"/>
      <c r="P46" s="213"/>
      <c r="Q46" s="213"/>
      <c r="R46" s="214"/>
      <c r="S46" s="212" t="str">
        <f>入力シート!S57&amp;""</f>
        <v/>
      </c>
      <c r="T46" s="213"/>
      <c r="U46" s="213"/>
      <c r="V46" s="213"/>
      <c r="W46" s="214"/>
      <c r="X46" s="212" t="str">
        <f>入力シート!X57&amp;""</f>
        <v/>
      </c>
      <c r="Y46" s="213"/>
      <c r="Z46" s="213"/>
      <c r="AA46" s="213"/>
      <c r="AB46" s="214"/>
      <c r="AC46" s="212" t="str">
        <f>入力シート!AC57&amp;""</f>
        <v/>
      </c>
      <c r="AD46" s="213"/>
      <c r="AE46" s="213"/>
      <c r="AF46" s="213"/>
      <c r="AG46" s="213"/>
      <c r="AH46" s="213"/>
      <c r="AI46" s="213"/>
      <c r="AJ46" s="214"/>
      <c r="AK46" s="212" t="str">
        <f>入力シート!AK57&amp;""</f>
        <v/>
      </c>
      <c r="AL46" s="213"/>
      <c r="AM46" s="213"/>
      <c r="AN46" s="213"/>
      <c r="AO46" s="214"/>
      <c r="AP46" s="81" t="str">
        <f>入力シート!AP57&amp;""</f>
        <v/>
      </c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328"/>
    </row>
    <row r="47" spans="2:53" ht="15" customHeight="1" thickBot="1">
      <c r="C47" s="309" t="s">
        <v>177</v>
      </c>
      <c r="D47" s="297"/>
      <c r="E47" s="297"/>
      <c r="F47" s="297"/>
      <c r="G47" s="297"/>
      <c r="H47" s="297"/>
      <c r="I47" s="297"/>
      <c r="J47" s="310"/>
      <c r="K47" s="309" t="str">
        <f>入力シート!K58&amp;""</f>
        <v/>
      </c>
      <c r="L47" s="297"/>
      <c r="M47" s="297"/>
      <c r="N47" s="297"/>
      <c r="O47" s="297"/>
      <c r="P47" s="297"/>
      <c r="Q47" s="297"/>
      <c r="R47" s="325"/>
      <c r="S47" s="296" t="str">
        <f>入力シート!S58&amp;""</f>
        <v/>
      </c>
      <c r="T47" s="297"/>
      <c r="U47" s="297"/>
      <c r="V47" s="297"/>
      <c r="W47" s="325"/>
      <c r="X47" s="296" t="str">
        <f>入力シート!X58&amp;""</f>
        <v/>
      </c>
      <c r="Y47" s="297"/>
      <c r="Z47" s="297"/>
      <c r="AA47" s="297"/>
      <c r="AB47" s="325"/>
      <c r="AC47" s="296" t="str">
        <f>入力シート!AC58&amp;""</f>
        <v/>
      </c>
      <c r="AD47" s="297"/>
      <c r="AE47" s="297"/>
      <c r="AF47" s="297"/>
      <c r="AG47" s="297"/>
      <c r="AH47" s="297"/>
      <c r="AI47" s="297"/>
      <c r="AJ47" s="325"/>
      <c r="AK47" s="296" t="str">
        <f>入力シート!AK58&amp;""</f>
        <v/>
      </c>
      <c r="AL47" s="297"/>
      <c r="AM47" s="297"/>
      <c r="AN47" s="297"/>
      <c r="AO47" s="325"/>
      <c r="AP47" s="72" t="str">
        <f>入力シート!AP58&amp;""</f>
        <v/>
      </c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327"/>
    </row>
  </sheetData>
  <sheetProtection sheet="1" selectLockedCells="1" selectUnlockedCells="1"/>
  <mergeCells count="158">
    <mergeCell ref="AJ20:BA20"/>
    <mergeCell ref="C36:P36"/>
    <mergeCell ref="Q36:W36"/>
    <mergeCell ref="X36:AK36"/>
    <mergeCell ref="AL36:AR36"/>
    <mergeCell ref="D17:L17"/>
    <mergeCell ref="M17:P17"/>
    <mergeCell ref="Q17:W17"/>
    <mergeCell ref="AJ17:BA17"/>
    <mergeCell ref="AW26:AY26"/>
    <mergeCell ref="C30:W30"/>
    <mergeCell ref="X30:AR30"/>
    <mergeCell ref="AS30:BA30"/>
    <mergeCell ref="C31:P31"/>
    <mergeCell ref="Q31:W31"/>
    <mergeCell ref="X31:AK31"/>
    <mergeCell ref="AL31:AR31"/>
    <mergeCell ref="C32:P32"/>
    <mergeCell ref="Q32:W32"/>
    <mergeCell ref="X32:AK32"/>
    <mergeCell ref="AL32:AR32"/>
    <mergeCell ref="AS31:BA38"/>
    <mergeCell ref="D26:H26"/>
    <mergeCell ref="I26:L26"/>
    <mergeCell ref="C39:P39"/>
    <mergeCell ref="Q39:W39"/>
    <mergeCell ref="X39:AK39"/>
    <mergeCell ref="AL39:AR39"/>
    <mergeCell ref="C47:J47"/>
    <mergeCell ref="K47:R47"/>
    <mergeCell ref="K45:R45"/>
    <mergeCell ref="S45:W45"/>
    <mergeCell ref="X45:AB45"/>
    <mergeCell ref="AC45:AJ45"/>
    <mergeCell ref="AK45:AO45"/>
    <mergeCell ref="AP45:BA45"/>
    <mergeCell ref="C46:J46"/>
    <mergeCell ref="K46:R46"/>
    <mergeCell ref="S46:W46"/>
    <mergeCell ref="X46:AB46"/>
    <mergeCell ref="AC46:AJ46"/>
    <mergeCell ref="AK46:AO46"/>
    <mergeCell ref="S47:W47"/>
    <mergeCell ref="X47:AB47"/>
    <mergeCell ref="AC47:AJ47"/>
    <mergeCell ref="AK47:AO47"/>
    <mergeCell ref="AP47:BA47"/>
    <mergeCell ref="AP46:BA46"/>
    <mergeCell ref="AS39:BA39"/>
    <mergeCell ref="C43:J43"/>
    <mergeCell ref="K43:BA43"/>
    <mergeCell ref="C44:J44"/>
    <mergeCell ref="K44:BA44"/>
    <mergeCell ref="C45:J45"/>
    <mergeCell ref="X33:AK33"/>
    <mergeCell ref="AL33:AR33"/>
    <mergeCell ref="C34:P34"/>
    <mergeCell ref="Q34:W34"/>
    <mergeCell ref="X34:AK34"/>
    <mergeCell ref="AL34:AR34"/>
    <mergeCell ref="C35:P35"/>
    <mergeCell ref="Q35:W35"/>
    <mergeCell ref="X35:AK35"/>
    <mergeCell ref="AL35:AR35"/>
    <mergeCell ref="C37:P37"/>
    <mergeCell ref="Q37:W37"/>
    <mergeCell ref="X37:AK37"/>
    <mergeCell ref="AL37:AR37"/>
    <mergeCell ref="C38:P38"/>
    <mergeCell ref="Q38:W38"/>
    <mergeCell ref="X38:AK38"/>
    <mergeCell ref="AL38:AR38"/>
    <mergeCell ref="M26:O26"/>
    <mergeCell ref="R26:T26"/>
    <mergeCell ref="X26:Z26"/>
    <mergeCell ref="AC26:AE26"/>
    <mergeCell ref="AI26:AL26"/>
    <mergeCell ref="AM26:AO26"/>
    <mergeCell ref="AR26:AT26"/>
    <mergeCell ref="C33:P33"/>
    <mergeCell ref="Q33:W33"/>
    <mergeCell ref="C24:L24"/>
    <mergeCell ref="M24:W24"/>
    <mergeCell ref="X24:AH24"/>
    <mergeCell ref="AI24:BA24"/>
    <mergeCell ref="C25:G25"/>
    <mergeCell ref="H25:J25"/>
    <mergeCell ref="K25:L25"/>
    <mergeCell ref="M25:O25"/>
    <mergeCell ref="X25:Z25"/>
    <mergeCell ref="AI25:AO25"/>
    <mergeCell ref="AP25:AR25"/>
    <mergeCell ref="AS25:AU25"/>
    <mergeCell ref="C20:L20"/>
    <mergeCell ref="M20:P20"/>
    <mergeCell ref="Q20:W20"/>
    <mergeCell ref="X20:AA20"/>
    <mergeCell ref="AB20:AE20"/>
    <mergeCell ref="AF20:AI20"/>
    <mergeCell ref="X8:AA19"/>
    <mergeCell ref="AB8:AE19"/>
    <mergeCell ref="AF8:AI19"/>
    <mergeCell ref="D18:L18"/>
    <mergeCell ref="M18:P18"/>
    <mergeCell ref="D19:L19"/>
    <mergeCell ref="M19:P19"/>
    <mergeCell ref="Q19:W19"/>
    <mergeCell ref="AJ8:BA8"/>
    <mergeCell ref="AJ9:BA9"/>
    <mergeCell ref="AJ10:BA10"/>
    <mergeCell ref="AJ11:BA11"/>
    <mergeCell ref="AJ12:BA12"/>
    <mergeCell ref="AJ13:BA13"/>
    <mergeCell ref="AJ14:BA14"/>
    <mergeCell ref="AJ15:BA15"/>
    <mergeCell ref="D16:L16"/>
    <mergeCell ref="M16:P16"/>
    <mergeCell ref="AJ16:BA16"/>
    <mergeCell ref="M13:P13"/>
    <mergeCell ref="M14:P14"/>
    <mergeCell ref="D15:L15"/>
    <mergeCell ref="M15:P15"/>
    <mergeCell ref="AJ18:BA18"/>
    <mergeCell ref="AJ19:BA19"/>
    <mergeCell ref="D10:L10"/>
    <mergeCell ref="M10:P10"/>
    <mergeCell ref="D11:L11"/>
    <mergeCell ref="M11:P11"/>
    <mergeCell ref="Q10:W10"/>
    <mergeCell ref="Q11:W11"/>
    <mergeCell ref="C8:L8"/>
    <mergeCell ref="M8:P8"/>
    <mergeCell ref="Q8:W8"/>
    <mergeCell ref="D9:L9"/>
    <mergeCell ref="M9:P9"/>
    <mergeCell ref="Q9:W9"/>
    <mergeCell ref="D12:L12"/>
    <mergeCell ref="D13:L13"/>
    <mergeCell ref="D14:L14"/>
    <mergeCell ref="Q12:W12"/>
    <mergeCell ref="Q13:W13"/>
    <mergeCell ref="Q14:W14"/>
    <mergeCell ref="Q15:W15"/>
    <mergeCell ref="Q16:W16"/>
    <mergeCell ref="Q18:W18"/>
    <mergeCell ref="M12:P12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BA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rowBreaks count="1" manualBreakCount="1">
    <brk id="27" min="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>
      <selection activeCell="AC6" sqref="AC6"/>
    </sheetView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45"/>
      <c r="AA2" s="45"/>
      <c r="AB2" s="45"/>
      <c r="AC2" s="45"/>
      <c r="AD2" s="45"/>
      <c r="AE2" s="45"/>
      <c r="AF2" s="45"/>
      <c r="AG2" s="45"/>
      <c r="AH2" s="45"/>
      <c r="AI2" s="18"/>
    </row>
    <row r="3" spans="1:35" ht="18.75" customHeight="1">
      <c r="X3" s="19"/>
      <c r="Y3" s="19"/>
      <c r="Z3" s="353" t="s">
        <v>178</v>
      </c>
      <c r="AA3" s="353"/>
      <c r="AB3" s="353"/>
      <c r="AC3" s="353"/>
      <c r="AD3" s="353"/>
      <c r="AE3" s="353"/>
      <c r="AF3" s="353"/>
      <c r="AG3" s="353"/>
      <c r="AH3" s="353"/>
    </row>
    <row r="4" spans="1:35" ht="18.75" customHeight="1">
      <c r="X4" s="19"/>
      <c r="Y4" s="19"/>
      <c r="Z4" s="19"/>
      <c r="AA4" s="39"/>
      <c r="AB4" s="39"/>
      <c r="AC4" s="39"/>
      <c r="AD4" s="39"/>
      <c r="AE4" s="39"/>
      <c r="AF4" s="39"/>
      <c r="AG4" s="39"/>
      <c r="AH4" s="39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8.75" customHeight="1">
      <c r="A7" s="16"/>
      <c r="C7" s="188" t="s">
        <v>179</v>
      </c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10" spans="1:35" ht="18.75" customHeight="1">
      <c r="A10" s="16"/>
    </row>
    <row r="11" spans="1:35" ht="18.75" customHeight="1">
      <c r="Q11" s="188" t="s">
        <v>7</v>
      </c>
      <c r="R11" s="188"/>
      <c r="S11" s="188"/>
      <c r="T11" s="188"/>
      <c r="U11" s="354">
        <f>入力シート!F5</f>
        <v>0</v>
      </c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</row>
    <row r="12" spans="1:35" ht="18.75" customHeight="1">
      <c r="A12" s="16"/>
      <c r="Q12" s="188" t="s">
        <v>180</v>
      </c>
      <c r="R12" s="188"/>
      <c r="S12" s="188"/>
      <c r="T12" s="188"/>
      <c r="U12" s="356">
        <f>入力シート!F6</f>
        <v>0</v>
      </c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</row>
    <row r="13" spans="1:35" ht="18.75" customHeight="1">
      <c r="A13" s="1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</row>
    <row r="14" spans="1:35" ht="18.75" customHeight="1">
      <c r="A14" s="16"/>
      <c r="Q14" s="188" t="s">
        <v>181</v>
      </c>
      <c r="R14" s="188"/>
      <c r="S14" s="188"/>
      <c r="T14" s="188"/>
      <c r="U14" s="354">
        <f>入力シート!F7</f>
        <v>0</v>
      </c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355" t="s">
        <v>182</v>
      </c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  <c r="W17" s="355"/>
      <c r="X17" s="355"/>
      <c r="Y17" s="355"/>
      <c r="Z17" s="355"/>
      <c r="AA17" s="355"/>
      <c r="AB17" s="355"/>
      <c r="AC17" s="355"/>
      <c r="AD17" s="355"/>
      <c r="AE17" s="355"/>
      <c r="AF17" s="355"/>
      <c r="AG17" s="355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360" t="s">
        <v>183</v>
      </c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</row>
    <row r="21" spans="1:34" ht="17.25" customHeight="1"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</row>
    <row r="22" spans="1:34" ht="18.75" customHeight="1"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</row>
    <row r="23" spans="1:34" ht="18.75" customHeight="1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1:34" ht="18.75" customHeight="1">
      <c r="C24" s="345" t="s">
        <v>184</v>
      </c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</row>
    <row r="25" spans="1:34" ht="18.75" customHeight="1">
      <c r="A25" s="16"/>
    </row>
    <row r="26" spans="1:34" ht="18.75" customHeight="1">
      <c r="C26" s="166" t="s">
        <v>185</v>
      </c>
      <c r="D26" s="166"/>
      <c r="E26" s="166"/>
      <c r="F26" s="166"/>
      <c r="G26" s="166"/>
      <c r="H26" s="166"/>
      <c r="I26" s="166"/>
      <c r="J26" s="166"/>
      <c r="K26" s="166"/>
      <c r="L26" s="166"/>
      <c r="M26" s="2"/>
      <c r="N26" s="196" t="s">
        <v>114</v>
      </c>
      <c r="O26" s="196"/>
      <c r="P26" s="196"/>
      <c r="Q26" s="357">
        <f>別紙!X20</f>
        <v>2000</v>
      </c>
      <c r="R26" s="357"/>
      <c r="S26" s="357"/>
      <c r="T26" s="357"/>
      <c r="U26" s="357"/>
      <c r="V26" s="357"/>
      <c r="W26" s="357"/>
      <c r="X26" s="357"/>
      <c r="Y26" s="42"/>
      <c r="Z26" s="42"/>
      <c r="AA26" s="42"/>
      <c r="AB26" s="42"/>
      <c r="AC26" s="42"/>
      <c r="AD26" s="42"/>
      <c r="AE26" s="42"/>
      <c r="AF26" s="42"/>
      <c r="AG26" s="42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358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165" t="s">
        <v>10</v>
      </c>
      <c r="O28" s="165"/>
      <c r="P28" s="165"/>
      <c r="Q28" s="166">
        <f>入力シート!AG4</f>
        <v>0</v>
      </c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2"/>
    </row>
    <row r="29" spans="1:34" ht="18.75" customHeight="1">
      <c r="C29" s="166" t="s">
        <v>186</v>
      </c>
      <c r="D29" s="166"/>
      <c r="E29" s="166"/>
      <c r="F29" s="166"/>
      <c r="G29" s="166"/>
      <c r="H29" s="166"/>
      <c r="I29" s="166"/>
      <c r="J29" s="166"/>
      <c r="K29" s="166"/>
      <c r="L29" s="166"/>
      <c r="M29" s="2"/>
      <c r="N29" s="165" t="s">
        <v>187</v>
      </c>
      <c r="O29" s="165"/>
      <c r="P29" s="165"/>
      <c r="Q29" s="166">
        <f>入力シート!AG3</f>
        <v>0</v>
      </c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65" t="s">
        <v>10</v>
      </c>
      <c r="O31" s="165"/>
      <c r="P31" s="165"/>
      <c r="Q31" s="354">
        <f>入力シート!AG6</f>
        <v>0</v>
      </c>
      <c r="R31" s="354"/>
      <c r="S31" s="354"/>
      <c r="T31" s="354"/>
      <c r="U31" s="354"/>
      <c r="V31" s="354"/>
      <c r="W31" s="354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2"/>
    </row>
    <row r="32" spans="1:34" ht="18.75" customHeight="1">
      <c r="C32" s="166" t="s">
        <v>188</v>
      </c>
      <c r="D32" s="166"/>
      <c r="E32" s="166"/>
      <c r="F32" s="166"/>
      <c r="G32" s="166"/>
      <c r="H32" s="166"/>
      <c r="I32" s="166"/>
      <c r="J32" s="166"/>
      <c r="K32" s="166"/>
      <c r="L32" s="166"/>
      <c r="M32" s="2"/>
      <c r="N32" s="165" t="s">
        <v>189</v>
      </c>
      <c r="O32" s="165"/>
      <c r="P32" s="165"/>
      <c r="Q32" s="354">
        <f>入力シート!AG5</f>
        <v>0</v>
      </c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166" t="s">
        <v>190</v>
      </c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>
        <f>入力シート!AG7</f>
        <v>0</v>
      </c>
      <c r="S34" s="166"/>
      <c r="T34" s="166"/>
      <c r="U34" s="166"/>
      <c r="V34" s="166"/>
      <c r="W34" s="166"/>
      <c r="X34" s="166"/>
      <c r="Y34" s="166"/>
      <c r="Z34" s="166">
        <f>入力シート!AG8</f>
        <v>0</v>
      </c>
      <c r="AA34" s="166"/>
      <c r="AB34" s="166"/>
      <c r="AC34" s="166"/>
      <c r="AD34" s="166"/>
      <c r="AE34" s="166"/>
      <c r="AF34" s="166"/>
      <c r="AG34" s="166"/>
      <c r="AH34" s="166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166" t="s">
        <v>191</v>
      </c>
      <c r="D36" s="166"/>
      <c r="E36" s="166"/>
      <c r="F36" s="166"/>
      <c r="G36" s="166"/>
      <c r="H36" s="166"/>
      <c r="I36" s="166"/>
      <c r="J36" s="166"/>
      <c r="K36" s="166"/>
      <c r="L36" s="166"/>
      <c r="M36" s="2"/>
      <c r="N36" s="2"/>
      <c r="O36" s="2"/>
      <c r="P36" s="2"/>
      <c r="Q36" s="165">
        <f>入力シート!AG9</f>
        <v>0</v>
      </c>
      <c r="R36" s="165"/>
      <c r="S36" s="165"/>
      <c r="T36" s="165"/>
      <c r="U36" s="165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166" t="s">
        <v>192</v>
      </c>
      <c r="D38" s="166"/>
      <c r="E38" s="166"/>
      <c r="F38" s="166"/>
      <c r="G38" s="166"/>
      <c r="H38" s="166"/>
      <c r="I38" s="166"/>
      <c r="J38" s="166"/>
      <c r="K38" s="166"/>
      <c r="L38" s="166"/>
      <c r="M38" s="2"/>
      <c r="N38" s="2"/>
      <c r="O38" s="2"/>
      <c r="P38" s="2"/>
      <c r="Q38" s="166">
        <f>入力シート!AG10</f>
        <v>0</v>
      </c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361" t="s">
        <v>193</v>
      </c>
      <c r="M40" s="361"/>
      <c r="N40" s="361"/>
      <c r="O40" s="361"/>
      <c r="P40" s="361"/>
      <c r="Q40" s="362">
        <f>入力シート!G61</f>
        <v>0</v>
      </c>
      <c r="R40" s="362"/>
      <c r="S40" s="362"/>
      <c r="T40" s="362"/>
      <c r="U40" s="362"/>
      <c r="V40" s="362"/>
      <c r="W40" s="362"/>
      <c r="X40" s="361" t="s">
        <v>95</v>
      </c>
      <c r="Y40" s="361"/>
      <c r="Z40" s="361"/>
      <c r="AA40" s="361"/>
      <c r="AB40" s="362">
        <f>入力シート!R61</f>
        <v>0</v>
      </c>
      <c r="AC40" s="362"/>
      <c r="AD40" s="362"/>
      <c r="AE40" s="362"/>
      <c r="AF40" s="362"/>
      <c r="AG40" s="362"/>
      <c r="AH40" s="362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363" t="s">
        <v>97</v>
      </c>
      <c r="N41" s="363"/>
      <c r="O41" s="363"/>
      <c r="P41" s="363"/>
      <c r="Q41" s="364">
        <f>入力シート!G62</f>
        <v>0</v>
      </c>
      <c r="R41" s="364"/>
      <c r="S41" s="364"/>
      <c r="T41" s="364"/>
      <c r="U41" s="364"/>
      <c r="V41" s="364"/>
      <c r="W41" s="364"/>
      <c r="X41" s="361" t="s">
        <v>95</v>
      </c>
      <c r="Y41" s="361"/>
      <c r="Z41" s="361"/>
      <c r="AA41" s="361"/>
      <c r="AB41" s="364">
        <f>入力シート!R62</f>
        <v>0</v>
      </c>
      <c r="AC41" s="364"/>
      <c r="AD41" s="364"/>
      <c r="AE41" s="364"/>
      <c r="AF41" s="364"/>
      <c r="AG41" s="364"/>
      <c r="AH41" s="364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3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3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3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3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2021-02-27T18:12:23Z</vt:filetime>
  </property>
</Properties>
</file>