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短期入院\"/>
    </mc:Choice>
  </mc:AlternateContent>
  <xr:revisionPtr revIDLastSave="0" documentId="13_ncr:1_{80D331C5-45B4-459E-833F-8F5E60E38203}" xr6:coauthVersionLast="47" xr6:coauthVersionMax="47" xr10:uidLastSave="{00000000-0000-0000-0000-000000000000}"/>
  <bookViews>
    <workbookView xWindow="6660" yWindow="4050" windowWidth="21600" windowHeight="11295" tabRatio="725" activeTab="1" xr2:uid="{00000000-000D-0000-FFFF-FFFF00000000}"/>
  </bookViews>
  <sheets>
    <sheet name="見本" sheetId="18" r:id="rId1"/>
    <sheet name="入力シート" sheetId="13" r:id="rId2"/>
    <sheet name="交付申請兼実績報告書" sheetId="16" r:id="rId3"/>
    <sheet name="別紙" sheetId="1" r:id="rId4"/>
    <sheet name="請求書" sheetId="11" r:id="rId5"/>
    <sheet name="検収調書" sheetId="17" r:id="rId6"/>
  </sheets>
  <definedNames>
    <definedName name="_xlnm.Print_Area" localSheetId="5">検収調書!$B$1:$AI$53</definedName>
    <definedName name="_xlnm.Print_Area" localSheetId="0">見本!$A$1:$BF$86</definedName>
    <definedName name="_xlnm.Print_Area" localSheetId="2">交付申請兼実績報告書!$A$1:$AI$40</definedName>
    <definedName name="_xlnm.Print_Area" localSheetId="4">請求書!$A$1:$AI$41</definedName>
    <definedName name="_xlnm.Print_Area" localSheetId="1">入力シート!$A$1:$BF$85</definedName>
    <definedName name="_xlnm.Print_Area" localSheetId="3">別紙!$B$1:$BB$60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42" i="13" l="1"/>
  <c r="N36" i="13"/>
  <c r="C68" i="18" l="1"/>
  <c r="C67" i="18"/>
  <c r="C66" i="18"/>
  <c r="C65" i="18"/>
  <c r="C64" i="18"/>
  <c r="B59" i="18"/>
  <c r="B57" i="18"/>
  <c r="B55" i="18"/>
  <c r="B53" i="18"/>
  <c r="B51" i="18"/>
  <c r="BE46" i="18"/>
  <c r="AY46" i="18"/>
  <c r="AV46" i="18"/>
  <c r="AG46" i="18"/>
  <c r="AM46" i="18" s="1"/>
  <c r="AD46" i="18"/>
  <c r="BE45" i="18"/>
  <c r="AY45" i="18"/>
  <c r="AV45" i="18"/>
  <c r="AG45" i="18"/>
  <c r="AM45" i="18" s="1"/>
  <c r="AD45" i="18"/>
  <c r="AJ45" i="18" s="1"/>
  <c r="BE44" i="18"/>
  <c r="AY44" i="18"/>
  <c r="AV44" i="18"/>
  <c r="AG44" i="18"/>
  <c r="AM44" i="18" s="1"/>
  <c r="AD44" i="18"/>
  <c r="AJ44" i="18" s="1"/>
  <c r="BE43" i="18"/>
  <c r="AY43" i="18"/>
  <c r="AV43" i="18"/>
  <c r="AG43" i="18"/>
  <c r="AM43" i="18" s="1"/>
  <c r="AD43" i="18"/>
  <c r="AJ43" i="18" s="1"/>
  <c r="BE42" i="18"/>
  <c r="AY42" i="18"/>
  <c r="AV42" i="18"/>
  <c r="AG42" i="18"/>
  <c r="AM42" i="18" s="1"/>
  <c r="AD42" i="18"/>
  <c r="C37" i="18"/>
  <c r="N36" i="18"/>
  <c r="N35" i="18"/>
  <c r="AF34" i="18"/>
  <c r="N34" i="18"/>
  <c r="N33" i="18"/>
  <c r="AA32" i="18"/>
  <c r="X32" i="18"/>
  <c r="N32" i="18"/>
  <c r="X31" i="18"/>
  <c r="N31" i="18"/>
  <c r="X30" i="18"/>
  <c r="N30" i="18"/>
  <c r="N29" i="18"/>
  <c r="N28" i="18"/>
  <c r="N27" i="18"/>
  <c r="N26" i="18"/>
  <c r="N25" i="18"/>
  <c r="N24" i="18"/>
  <c r="N23" i="18"/>
  <c r="N22" i="18"/>
  <c r="N21" i="18"/>
  <c r="N20" i="18"/>
  <c r="N19" i="18"/>
  <c r="N18" i="18"/>
  <c r="N17" i="18"/>
  <c r="N37" i="18" l="1"/>
  <c r="BB46" i="18"/>
  <c r="AJ46" i="18"/>
  <c r="BB42" i="18"/>
  <c r="AJ42" i="18"/>
  <c r="AP43" i="18"/>
  <c r="AA31" i="18"/>
  <c r="AP46" i="18"/>
  <c r="BB43" i="18"/>
  <c r="AP44" i="18"/>
  <c r="AP45" i="18"/>
  <c r="BB44" i="18"/>
  <c r="AP42" i="18"/>
  <c r="AA30" i="18"/>
  <c r="BB45" i="18"/>
  <c r="M37" i="1" l="1"/>
  <c r="M39" i="1"/>
  <c r="B59" i="13"/>
  <c r="C39" i="1" s="1"/>
  <c r="B57" i="13"/>
  <c r="C37" i="1" s="1"/>
  <c r="B55" i="13"/>
  <c r="B53" i="13"/>
  <c r="B51" i="13"/>
  <c r="AS11" i="1"/>
  <c r="AS12" i="1"/>
  <c r="AS13" i="1"/>
  <c r="AS14" i="1"/>
  <c r="AS15" i="1"/>
  <c r="AS16" i="1"/>
  <c r="AS17" i="1"/>
  <c r="AS18" i="1"/>
  <c r="AS19" i="1"/>
  <c r="AS10" i="1"/>
  <c r="AN11" i="1"/>
  <c r="AN12" i="1"/>
  <c r="AN13" i="1"/>
  <c r="AN14" i="1"/>
  <c r="AN15" i="1"/>
  <c r="AN16" i="1"/>
  <c r="AN17" i="1"/>
  <c r="AN18" i="1"/>
  <c r="AN19" i="1"/>
  <c r="AN10" i="1"/>
  <c r="AJ15" i="1"/>
  <c r="AJ16" i="1"/>
  <c r="AJ17" i="1"/>
  <c r="AJ18" i="1"/>
  <c r="AJ19" i="1"/>
  <c r="V15" i="1"/>
  <c r="V16" i="1"/>
  <c r="V17" i="1"/>
  <c r="V18" i="1"/>
  <c r="V19" i="1"/>
  <c r="Q15" i="1"/>
  <c r="Q16" i="1"/>
  <c r="Q17" i="1"/>
  <c r="Q18" i="1"/>
  <c r="Q19" i="1"/>
  <c r="M15" i="1"/>
  <c r="M16" i="1"/>
  <c r="M17" i="1"/>
  <c r="M18" i="1"/>
  <c r="M19" i="1"/>
  <c r="D11" i="1"/>
  <c r="D12" i="1"/>
  <c r="D13" i="1"/>
  <c r="D14" i="1"/>
  <c r="D15" i="1"/>
  <c r="D16" i="1"/>
  <c r="D17" i="1"/>
  <c r="D18" i="1"/>
  <c r="D19" i="1"/>
  <c r="D10" i="1"/>
  <c r="F21" i="17"/>
  <c r="T12" i="17"/>
  <c r="T13" i="17"/>
  <c r="T14" i="17"/>
  <c r="T15" i="17"/>
  <c r="T11" i="17"/>
  <c r="E12" i="17"/>
  <c r="Q12" i="17" s="1"/>
  <c r="E13" i="17"/>
  <c r="D13" i="17" s="1"/>
  <c r="E14" i="17"/>
  <c r="D14" i="17" s="1"/>
  <c r="E34" i="17" s="1"/>
  <c r="G34" i="17" s="1"/>
  <c r="E15" i="17"/>
  <c r="Q15" i="17" s="1"/>
  <c r="E11" i="17"/>
  <c r="Q11" i="17" s="1"/>
  <c r="AY44" i="13"/>
  <c r="Q12" i="1" s="1"/>
  <c r="BE44" i="13"/>
  <c r="Y13" i="17" s="1"/>
  <c r="AY45" i="13"/>
  <c r="Q13" i="1" s="1"/>
  <c r="BE45" i="13"/>
  <c r="Y14" i="17" s="1"/>
  <c r="AY46" i="13"/>
  <c r="Q14" i="1" s="1"/>
  <c r="BE46" i="13"/>
  <c r="V14" i="1" s="1"/>
  <c r="AV44" i="13"/>
  <c r="AJ12" i="1" s="1"/>
  <c r="AV45" i="13"/>
  <c r="AJ13" i="1" s="1"/>
  <c r="AV46" i="13"/>
  <c r="AJ14" i="1" s="1"/>
  <c r="AD44" i="13"/>
  <c r="AG44" i="13"/>
  <c r="AD45" i="13"/>
  <c r="AG45" i="13"/>
  <c r="AM45" i="13" s="1"/>
  <c r="AD46" i="13"/>
  <c r="AG46" i="13"/>
  <c r="X46" i="17"/>
  <c r="X44" i="17"/>
  <c r="J46" i="17"/>
  <c r="J44" i="17"/>
  <c r="D42" i="17"/>
  <c r="C68" i="13"/>
  <c r="C67" i="13"/>
  <c r="C66" i="13"/>
  <c r="C65" i="13"/>
  <c r="C64" i="13"/>
  <c r="BB46" i="13" l="1"/>
  <c r="M14" i="1" s="1"/>
  <c r="AJ46" i="13"/>
  <c r="BB45" i="13"/>
  <c r="M13" i="1" s="1"/>
  <c r="AJ45" i="13"/>
  <c r="BB44" i="13"/>
  <c r="M12" i="1" s="1"/>
  <c r="AJ44" i="13"/>
  <c r="AP44" i="13" s="1"/>
  <c r="AJ13" i="17" s="1"/>
  <c r="AM44" i="13"/>
  <c r="Q14" i="17"/>
  <c r="AN13" i="17"/>
  <c r="AP46" i="13"/>
  <c r="AJ15" i="17" s="1"/>
  <c r="AN15" i="17"/>
  <c r="V13" i="1"/>
  <c r="Y15" i="17"/>
  <c r="V12" i="1"/>
  <c r="D12" i="17"/>
  <c r="E32" i="17" s="1"/>
  <c r="G32" i="17" s="1"/>
  <c r="AM46" i="13"/>
  <c r="E33" i="17"/>
  <c r="G33" i="17" s="1"/>
  <c r="E26" i="17"/>
  <c r="G26" i="17" s="1"/>
  <c r="D11" i="17"/>
  <c r="Q13" i="17"/>
  <c r="D15" i="17"/>
  <c r="E27" i="17"/>
  <c r="G27" i="17" s="1"/>
  <c r="E25" i="17" l="1"/>
  <c r="G25" i="17" s="1"/>
  <c r="AP45" i="13"/>
  <c r="AJ14" i="17" s="1"/>
  <c r="AN14" i="17"/>
  <c r="E35" i="17"/>
  <c r="G35" i="17" s="1"/>
  <c r="E28" i="17"/>
  <c r="G28" i="17" s="1"/>
  <c r="E31" i="17"/>
  <c r="G31" i="17" s="1"/>
  <c r="E24" i="17"/>
  <c r="G24" i="17" s="1"/>
  <c r="U12" i="11" l="1"/>
  <c r="U14" i="11"/>
  <c r="U11" i="11"/>
  <c r="T11" i="16"/>
  <c r="T9" i="16"/>
  <c r="T8" i="16"/>
  <c r="Z3" i="16"/>
  <c r="Z2" i="16"/>
  <c r="AF34" i="13" l="1"/>
  <c r="AJ42" i="13"/>
  <c r="AG42" i="13"/>
  <c r="AM42" i="13" s="1"/>
  <c r="AD43" i="13"/>
  <c r="AJ43" i="13" s="1"/>
  <c r="AG43" i="13"/>
  <c r="AM43" i="13" s="1"/>
  <c r="AP42" i="13" l="1"/>
  <c r="AJ11" i="17" s="1"/>
  <c r="AN11" i="17"/>
  <c r="AN12" i="17"/>
  <c r="AB41" i="11"/>
  <c r="AB40" i="11"/>
  <c r="Q41" i="11"/>
  <c r="Q40" i="11"/>
  <c r="Q38" i="11"/>
  <c r="Q36" i="11"/>
  <c r="Z34" i="11"/>
  <c r="R34" i="11"/>
  <c r="Q32" i="11"/>
  <c r="Q31" i="11"/>
  <c r="Q29" i="11"/>
  <c r="Q28" i="11"/>
  <c r="AP60" i="1"/>
  <c r="AK60" i="1"/>
  <c r="AC60" i="1"/>
  <c r="X60" i="1"/>
  <c r="S60" i="1"/>
  <c r="K60" i="1"/>
  <c r="AP59" i="1"/>
  <c r="AK59" i="1"/>
  <c r="AC59" i="1"/>
  <c r="X59" i="1"/>
  <c r="S59" i="1"/>
  <c r="K59" i="1"/>
  <c r="K57" i="1"/>
  <c r="K56" i="1"/>
  <c r="M35" i="1"/>
  <c r="C35" i="1"/>
  <c r="M33" i="1"/>
  <c r="M31" i="1"/>
  <c r="BA26" i="1"/>
  <c r="AV26" i="1"/>
  <c r="AQ26" i="1"/>
  <c r="D26" i="1"/>
  <c r="AF20" i="1"/>
  <c r="Q48" i="1" s="1"/>
  <c r="U19" i="1"/>
  <c r="X19" i="1" s="1"/>
  <c r="U18" i="1"/>
  <c r="X18" i="1" s="1"/>
  <c r="U17" i="1"/>
  <c r="X17" i="1" s="1"/>
  <c r="U16" i="1"/>
  <c r="X16" i="1" s="1"/>
  <c r="U15" i="1"/>
  <c r="X15" i="1" s="1"/>
  <c r="U14" i="1"/>
  <c r="X14" i="1" s="1"/>
  <c r="U13" i="1"/>
  <c r="X13" i="1" s="1"/>
  <c r="U12" i="1"/>
  <c r="X12" i="1" s="1"/>
  <c r="C33" i="1"/>
  <c r="C31" i="1"/>
  <c r="BE43" i="13"/>
  <c r="AY43" i="13"/>
  <c r="Q11" i="1" s="1"/>
  <c r="AV43" i="13"/>
  <c r="AJ11" i="1" s="1"/>
  <c r="BE42" i="13"/>
  <c r="AY42" i="13"/>
  <c r="Q10" i="1" s="1"/>
  <c r="AV42" i="13"/>
  <c r="AJ10" i="1" s="1"/>
  <c r="BB42" i="13"/>
  <c r="M10" i="1" s="1"/>
  <c r="C37" i="13"/>
  <c r="P25" i="1" s="1"/>
  <c r="N35" i="13"/>
  <c r="AT25" i="1"/>
  <c r="N34" i="13"/>
  <c r="N33" i="13"/>
  <c r="X32" i="13"/>
  <c r="N32" i="13"/>
  <c r="X31" i="13"/>
  <c r="V26" i="1" s="1"/>
  <c r="N31" i="13"/>
  <c r="X30" i="13"/>
  <c r="P26" i="1" s="1"/>
  <c r="N30" i="13"/>
  <c r="N29" i="13"/>
  <c r="N28" i="13"/>
  <c r="AA32" i="13" s="1"/>
  <c r="N27" i="13"/>
  <c r="N26" i="13"/>
  <c r="N25" i="13"/>
  <c r="N24" i="13"/>
  <c r="N23" i="13"/>
  <c r="N22" i="13"/>
  <c r="N21" i="13"/>
  <c r="N20" i="13"/>
  <c r="N19" i="13"/>
  <c r="N18" i="13"/>
  <c r="N17" i="13"/>
  <c r="Y11" i="17" l="1"/>
  <c r="V10" i="1"/>
  <c r="U10" i="1" s="1"/>
  <c r="X10" i="1" s="1"/>
  <c r="V18" i="17"/>
  <c r="AP43" i="13"/>
  <c r="AJ12" i="17" s="1"/>
  <c r="F18" i="17" s="1"/>
  <c r="V11" i="1"/>
  <c r="U11" i="1" s="1"/>
  <c r="Y12" i="17"/>
  <c r="AA31" i="13"/>
  <c r="AG26" i="1" s="1"/>
  <c r="AA30" i="13"/>
  <c r="AB26" i="1" s="1"/>
  <c r="BB43" i="13"/>
  <c r="M11" i="1" s="1"/>
  <c r="M20" i="1" s="1"/>
  <c r="N37" i="13"/>
  <c r="AB25" i="1" s="1"/>
  <c r="X11" i="1" l="1"/>
  <c r="X20" i="1" s="1"/>
  <c r="O30" i="16" s="1"/>
  <c r="AB20" i="1" l="1"/>
  <c r="Q47" i="1" s="1"/>
  <c r="O29" i="16"/>
  <c r="AL48" i="1"/>
  <c r="AL52" i="1" s="1"/>
  <c r="O28" i="16"/>
  <c r="Q26" i="11"/>
  <c r="Q46" i="1"/>
  <c r="Q52" i="1" l="1"/>
  <c r="AS5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car_op1@d.frontier-di.co.jp</author>
  </authors>
  <commentList>
    <comment ref="F3" authorId="0" shapeId="0" xr:uid="{CCD96BB1-87C8-45A9-ADD3-9915AB8BBABF}">
      <text>
        <r>
          <rPr>
            <b/>
            <sz val="9"/>
            <color indexed="81"/>
            <rFont val="游ゴシック"/>
            <family val="3"/>
            <charset val="128"/>
          </rPr>
          <t>文書番号は申請事業者の文書番号になります。
なお、事業者が独自で文書番号を取得していない場合は、記載いただく必要はございません。</t>
        </r>
      </text>
    </comment>
    <comment ref="AG3" authorId="0" shapeId="0" xr:uid="{35C9AEA4-3A20-4E9C-B09F-8529A7D28955}">
      <text>
        <r>
          <rPr>
            <b/>
            <sz val="9"/>
            <color indexed="81"/>
            <rFont val="游ゴシック"/>
            <family val="3"/>
            <charset val="128"/>
          </rPr>
          <t>補助金受け取り口座に係る情報のご入力をお願いします。「個人口座へは原則送金不可」</t>
        </r>
      </text>
    </comment>
    <comment ref="F4" authorId="0" shapeId="0" xr:uid="{B67CA66B-60A4-43F5-830C-39D6A3C79E1A}">
      <text>
        <r>
          <rPr>
            <b/>
            <sz val="9"/>
            <color indexed="81"/>
            <rFont val="游ゴシック"/>
            <family val="3"/>
            <charset val="128"/>
          </rPr>
          <t>交付申請兼実績報告時は、
提出する日付のご入力をお願いいたします。</t>
        </r>
      </text>
    </comment>
    <comment ref="T11" authorId="0" shapeId="0" xr:uid="{F2190980-753B-4D8A-B8F3-274D4DDA5370}">
      <text>
        <r>
          <rPr>
            <b/>
            <sz val="9"/>
            <color indexed="81"/>
            <rFont val="游ゴシック"/>
            <family val="3"/>
            <charset val="128"/>
          </rPr>
          <t>原則税抜きをご選択お願いします。
※税込みで申請される場合は、要相談</t>
        </r>
      </text>
    </comment>
    <comment ref="P14" authorId="0" shapeId="0" xr:uid="{27840194-F3F9-402E-BA14-2DE1FD06B4E2}">
      <text>
        <r>
          <rPr>
            <b/>
            <sz val="9"/>
            <color indexed="81"/>
            <rFont val="游ゴシック"/>
            <family val="3"/>
            <charset val="128"/>
          </rPr>
          <t>今年度の4月からの受け入れ実績のご入力をお願いします。</t>
        </r>
      </text>
    </comment>
    <comment ref="U34" authorId="1" shapeId="0" xr:uid="{A8CDD797-FC71-4230-8B24-5743AD99382C}">
      <text>
        <r>
          <rPr>
            <b/>
            <sz val="9"/>
            <color theme="1"/>
            <rFont val="游ゴシック"/>
            <family val="3"/>
            <charset val="128"/>
          </rPr>
          <t>申請日以降且つ、年度内の受入見込み人数のご入力をお願いします。</t>
        </r>
      </text>
    </comment>
    <comment ref="AS41" authorId="0" shapeId="0" xr:uid="{EB911F23-10EB-4026-9CAD-FC8CEDB481BE}">
      <text>
        <r>
          <rPr>
            <b/>
            <sz val="9"/>
            <color indexed="81"/>
            <rFont val="游ゴシック"/>
            <family val="3"/>
            <charset val="128"/>
          </rPr>
          <t>事前相談時は納品予定日のご入力をお願いします。
交付申請兼実績報告時は実際の納品日のご入力をお願いします。</t>
        </r>
      </text>
    </comment>
    <comment ref="F70" authorId="0" shapeId="0" xr:uid="{6F12C208-B8A2-4237-B28F-699CEC00C627}">
      <text>
        <r>
          <rPr>
            <b/>
            <sz val="9"/>
            <color indexed="81"/>
            <rFont val="游ゴシック"/>
            <family val="3"/>
            <charset val="128"/>
          </rPr>
          <t>購入機器の検収を行った日、検収員情報のご入力をお願いします。
※検収日がない場合は、納品日を入力
※複数申請がある場合は、一番最後の日付（検収日、納品日）を入力</t>
        </r>
      </text>
    </comment>
    <comment ref="C77" authorId="0" shapeId="0" xr:uid="{A4778736-1D14-4792-B853-0A17F22F2F40}">
      <text>
        <r>
          <rPr>
            <b/>
            <sz val="9"/>
            <color indexed="81"/>
            <rFont val="游ゴシック"/>
            <family val="3"/>
            <charset val="128"/>
          </rPr>
          <t>郵便番号と住所を全てご入力ください。</t>
        </r>
      </text>
    </comment>
    <comment ref="K78" authorId="0" shapeId="0" xr:uid="{55382936-981E-4676-81C1-856D29F7D353}">
      <text>
        <r>
          <rPr>
            <b/>
            <sz val="9"/>
            <color indexed="81"/>
            <rFont val="游ゴシック"/>
            <family val="3"/>
            <charset val="128"/>
          </rPr>
          <t>所属がなければ病院名をご入力ください。</t>
        </r>
      </text>
    </comment>
    <comment ref="C79" authorId="0" shapeId="0" xr:uid="{FB863025-0B2C-4D68-A6BE-1675152E84A5}">
      <text>
        <r>
          <rPr>
            <b/>
            <sz val="9"/>
            <color indexed="81"/>
            <rFont val="游ゴシック"/>
            <family val="3"/>
            <charset val="128"/>
          </rPr>
          <t>担当者が1名しかいない場合は1名のみご入力をお願いします。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car_op1@d.frontier-di.co.jp</author>
  </authors>
  <commentList>
    <comment ref="U34" authorId="0" shapeId="0" xr:uid="{6E7001BC-4F8D-4D14-8820-027E7CE0D658}">
      <text>
        <r>
          <rPr>
            <b/>
            <sz val="9"/>
            <color theme="1"/>
            <rFont val="游ゴシック"/>
            <family val="3"/>
            <charset val="128"/>
          </rPr>
          <t>申請日以降且つ、年度内の受入見込み人数のご入力をお願いします。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なし</author>
  </authors>
  <commentList>
    <comment ref="Z3" authorId="0" shapeId="0" xr:uid="{00000000-0006-0000-0300-000001000000}">
      <text>
        <r>
          <rPr>
            <b/>
            <sz val="9"/>
            <color indexed="81"/>
            <rFont val="游ゴシック"/>
            <family val="3"/>
            <charset val="128"/>
          </rPr>
          <t>空欄でお願い致します。</t>
        </r>
      </text>
    </comment>
  </commentList>
</comments>
</file>

<file path=xl/sharedStrings.xml><?xml version="1.0" encoding="utf-8"?>
<sst xmlns="http://schemas.openxmlformats.org/spreadsheetml/2006/main" count="453" uniqueCount="277">
  <si>
    <t>法人番号</t>
    <rPh sb="0" eb="2">
      <t>ホウジン</t>
    </rPh>
    <rPh sb="2" eb="4">
      <t>バンゴウ</t>
    </rPh>
    <phoneticPr fontId="2"/>
  </si>
  <si>
    <t>01</t>
    <phoneticPr fontId="2"/>
  </si>
  <si>
    <t>郵便番号</t>
    <rPh sb="0" eb="2">
      <t>ユウビン</t>
    </rPh>
    <rPh sb="2" eb="4">
      <t>バンゴウ</t>
    </rPh>
    <phoneticPr fontId="2"/>
  </si>
  <si>
    <t>100-8918</t>
  </si>
  <si>
    <t>文書番号</t>
    <rPh sb="0" eb="2">
      <t>ブンショ</t>
    </rPh>
    <rPh sb="2" eb="4">
      <t>バンゴウ</t>
    </rPh>
    <phoneticPr fontId="2"/>
  </si>
  <si>
    <t>02</t>
    <phoneticPr fontId="2"/>
  </si>
  <si>
    <t>受取人住所</t>
    <rPh sb="0" eb="2">
      <t>ウケトリ</t>
    </rPh>
    <rPh sb="2" eb="3">
      <t>ニン</t>
    </rPh>
    <rPh sb="3" eb="5">
      <t>ジュウショ</t>
    </rPh>
    <phoneticPr fontId="2"/>
  </si>
  <si>
    <t>住所</t>
    <rPh sb="0" eb="2">
      <t>ジュウショ</t>
    </rPh>
    <phoneticPr fontId="2"/>
  </si>
  <si>
    <t>東京都千代田区霞が関2-1-3</t>
    <rPh sb="0" eb="3">
      <t>トウキョウト</t>
    </rPh>
    <rPh sb="3" eb="7">
      <t>チヨダク</t>
    </rPh>
    <rPh sb="7" eb="8">
      <t>カスミ</t>
    </rPh>
    <rPh sb="9" eb="10">
      <t>セキ</t>
    </rPh>
    <phoneticPr fontId="2"/>
  </si>
  <si>
    <t>申請日</t>
    <rPh sb="0" eb="3">
      <t>シンセイビ</t>
    </rPh>
    <phoneticPr fontId="2"/>
  </si>
  <si>
    <t>ﾌﾘｶﾞﾅ</t>
  </si>
  <si>
    <t>ﾄｳｷｮｳﾄﾁﾖﾀﾞｸｶｽﾐｶﾞｾｷ</t>
  </si>
  <si>
    <t>口座名義人</t>
    <rPh sb="0" eb="2">
      <t>コウザ</t>
    </rPh>
    <rPh sb="2" eb="5">
      <t>メイギニン</t>
    </rPh>
    <phoneticPr fontId="2"/>
  </si>
  <si>
    <t>氏名</t>
    <rPh sb="0" eb="2">
      <t>シメイ</t>
    </rPh>
    <phoneticPr fontId="2"/>
  </si>
  <si>
    <t>社会福祉法人国交会 自動車苑 理事長 国土 太郎</t>
    <rPh sb="0" eb="2">
      <t>シャカイ</t>
    </rPh>
    <rPh sb="2" eb="4">
      <t>フクシ</t>
    </rPh>
    <rPh sb="4" eb="6">
      <t>ホウジン</t>
    </rPh>
    <rPh sb="6" eb="8">
      <t>コッコウ</t>
    </rPh>
    <rPh sb="8" eb="9">
      <t>カイ</t>
    </rPh>
    <rPh sb="10" eb="13">
      <t>ジドウシャ</t>
    </rPh>
    <rPh sb="13" eb="14">
      <t>エン</t>
    </rPh>
    <rPh sb="15" eb="18">
      <t>リジチョウ</t>
    </rPh>
    <rPh sb="19" eb="21">
      <t>コクド</t>
    </rPh>
    <rPh sb="22" eb="24">
      <t>タロウ</t>
    </rPh>
    <phoneticPr fontId="2"/>
  </si>
  <si>
    <t>病院名(法人名含む)</t>
  </si>
  <si>
    <t>社会福祉法人国交会 自動車苑</t>
    <rPh sb="2" eb="4">
      <t>フクシ</t>
    </rPh>
    <rPh sb="10" eb="13">
      <t>ジドウシャ</t>
    </rPh>
    <rPh sb="13" eb="14">
      <t>エン</t>
    </rPh>
    <phoneticPr fontId="2"/>
  </si>
  <si>
    <t>ｼﾔｶｲｲﾘﾖｳﾎｳｼﾞﾝｺﾂｺｳｶｲ ｼﾞﾄﾞｳｼﾔﾋﾞﾖｳｲﾝ ﾘｼﾞﾁﾖｳ ｺｸﾄﾞ ﾀﾛｳ</t>
  </si>
  <si>
    <t>代表者名</t>
    <rPh sb="0" eb="3">
      <t>ダイヒョウシャ</t>
    </rPh>
    <rPh sb="3" eb="4">
      <t>メイ</t>
    </rPh>
    <phoneticPr fontId="2"/>
  </si>
  <si>
    <t>理事長　国土　太郎</t>
    <rPh sb="0" eb="3">
      <t>リジチョウ</t>
    </rPh>
    <rPh sb="4" eb="6">
      <t>コクド</t>
    </rPh>
    <rPh sb="7" eb="9">
      <t>タロウ</t>
    </rPh>
    <phoneticPr fontId="2"/>
  </si>
  <si>
    <t>振込先金融機関</t>
    <rPh sb="0" eb="3">
      <t>フリコミサキ</t>
    </rPh>
    <rPh sb="3" eb="5">
      <t>キンユウ</t>
    </rPh>
    <rPh sb="5" eb="7">
      <t>キカン</t>
    </rPh>
    <phoneticPr fontId="2"/>
  </si>
  <si>
    <t>国土交通銀行</t>
    <rPh sb="0" eb="2">
      <t>コクド</t>
    </rPh>
    <rPh sb="2" eb="4">
      <t>コウツウ</t>
    </rPh>
    <rPh sb="4" eb="6">
      <t>ギンコウ</t>
    </rPh>
    <phoneticPr fontId="2"/>
  </si>
  <si>
    <t>金融機関コード</t>
    <rPh sb="0" eb="4">
      <t>キンユウキカン</t>
    </rPh>
    <phoneticPr fontId="2"/>
  </si>
  <si>
    <t>0123</t>
    <phoneticPr fontId="2"/>
  </si>
  <si>
    <t>支店</t>
    <rPh sb="0" eb="2">
      <t>シテン</t>
    </rPh>
    <phoneticPr fontId="2"/>
  </si>
  <si>
    <t>霞ヶ関支店</t>
    <rPh sb="0" eb="3">
      <t>カスミガセキ</t>
    </rPh>
    <rPh sb="3" eb="5">
      <t>シテン</t>
    </rPh>
    <phoneticPr fontId="2"/>
  </si>
  <si>
    <t>支店コード</t>
    <rPh sb="0" eb="2">
      <t>シテン</t>
    </rPh>
    <phoneticPr fontId="2"/>
  </si>
  <si>
    <t>012</t>
    <phoneticPr fontId="2"/>
  </si>
  <si>
    <t>預金種別</t>
    <rPh sb="0" eb="2">
      <t>ヨキン</t>
    </rPh>
    <rPh sb="2" eb="4">
      <t>シュベツ</t>
    </rPh>
    <phoneticPr fontId="2"/>
  </si>
  <si>
    <t>普通預金</t>
    <rPh sb="0" eb="2">
      <t>フツウ</t>
    </rPh>
    <rPh sb="2" eb="4">
      <t>ヨキン</t>
    </rPh>
    <phoneticPr fontId="2"/>
  </si>
  <si>
    <t>口座番号</t>
    <rPh sb="0" eb="2">
      <t>コウザ</t>
    </rPh>
    <rPh sb="2" eb="4">
      <t>バンゴウ</t>
    </rPh>
    <phoneticPr fontId="2"/>
  </si>
  <si>
    <t>0123456</t>
  </si>
  <si>
    <t>税抜き申請・税込み申請の別</t>
    <rPh sb="0" eb="2">
      <t>ゼイヌ</t>
    </rPh>
    <rPh sb="3" eb="5">
      <t>シンセイ</t>
    </rPh>
    <rPh sb="6" eb="8">
      <t>ゼイコ</t>
    </rPh>
    <rPh sb="9" eb="11">
      <t>シンセイ</t>
    </rPh>
    <rPh sb="12" eb="13">
      <t>ベツ</t>
    </rPh>
    <phoneticPr fontId="2"/>
  </si>
  <si>
    <t>税抜き</t>
    <rPh sb="0" eb="2">
      <t>ゼイヌ</t>
    </rPh>
    <phoneticPr fontId="2"/>
  </si>
  <si>
    <t>税込み</t>
    <rPh sb="0" eb="2">
      <t>ゼイコ</t>
    </rPh>
    <phoneticPr fontId="2"/>
  </si>
  <si>
    <t>補助金又は自己負担以外での収入がある場合はその金額</t>
  </si>
  <si>
    <t>在宅重度後遺障害者(利用者)の短期入院受入状況</t>
    <rPh sb="10" eb="13">
      <t>リヨウシャ</t>
    </rPh>
    <phoneticPr fontId="2"/>
  </si>
  <si>
    <t>受入者</t>
    <rPh sb="0" eb="1">
      <t>ウ</t>
    </rPh>
    <rPh sb="1" eb="2">
      <t>イ</t>
    </rPh>
    <rPh sb="2" eb="3">
      <t>シャ</t>
    </rPh>
    <phoneticPr fontId="2"/>
  </si>
  <si>
    <t>入院開始日</t>
    <rPh sb="2" eb="5">
      <t>カイシビ</t>
    </rPh>
    <phoneticPr fontId="2"/>
  </si>
  <si>
    <t>入院終了日</t>
    <rPh sb="2" eb="5">
      <t>シュウリョウビ</t>
    </rPh>
    <phoneticPr fontId="2"/>
  </si>
  <si>
    <t>期間</t>
    <rPh sb="0" eb="2">
      <t>キカン</t>
    </rPh>
    <phoneticPr fontId="2"/>
  </si>
  <si>
    <t>区分</t>
    <rPh sb="0" eb="2">
      <t>クブン</t>
    </rPh>
    <phoneticPr fontId="2"/>
  </si>
  <si>
    <t>A</t>
  </si>
  <si>
    <t>脳損傷</t>
    <rPh sb="0" eb="3">
      <t>ノウソンショウ</t>
    </rPh>
    <phoneticPr fontId="2"/>
  </si>
  <si>
    <t>B</t>
  </si>
  <si>
    <t>C</t>
  </si>
  <si>
    <t>脊髄損傷</t>
    <rPh sb="0" eb="2">
      <t>セキズイ</t>
    </rPh>
    <rPh sb="2" eb="4">
      <t>ソンショウ</t>
    </rPh>
    <phoneticPr fontId="2"/>
  </si>
  <si>
    <t>D</t>
  </si>
  <si>
    <t>E</t>
  </si>
  <si>
    <t>延べ人数</t>
    <rPh sb="0" eb="1">
      <t>ノ</t>
    </rPh>
    <rPh sb="2" eb="4">
      <t>ニンズウ</t>
    </rPh>
    <phoneticPr fontId="2"/>
  </si>
  <si>
    <t>延べ日数</t>
    <rPh sb="0" eb="1">
      <t>ノ</t>
    </rPh>
    <rPh sb="2" eb="4">
      <t>ニッスウ</t>
    </rPh>
    <phoneticPr fontId="2"/>
  </si>
  <si>
    <t>その他</t>
    <rPh sb="2" eb="3">
      <t>タ</t>
    </rPh>
    <phoneticPr fontId="2"/>
  </si>
  <si>
    <t>今後の在宅重度後遺障害者
（利用者）の延べ受入見込み人数</t>
  </si>
  <si>
    <t>合計</t>
    <rPh sb="0" eb="2">
      <t>ゴウケイ</t>
    </rPh>
    <phoneticPr fontId="2"/>
  </si>
  <si>
    <t>名程度</t>
    <rPh sb="0" eb="1">
      <t>メイ</t>
    </rPh>
    <rPh sb="1" eb="3">
      <t>テイド</t>
    </rPh>
    <phoneticPr fontId="2"/>
  </si>
  <si>
    <t>脳損傷</t>
    <rPh sb="0" eb="1">
      <t>ノウ</t>
    </rPh>
    <rPh sb="1" eb="3">
      <t>ソンショウ</t>
    </rPh>
    <phoneticPr fontId="2"/>
  </si>
  <si>
    <t>脊髄損傷</t>
    <rPh sb="0" eb="4">
      <t>セキズイソンショウ</t>
    </rPh>
    <phoneticPr fontId="2"/>
  </si>
  <si>
    <t>計</t>
    <rPh sb="0" eb="1">
      <t>ケイ</t>
    </rPh>
    <phoneticPr fontId="2"/>
  </si>
  <si>
    <t>利用促進等事務費　②備品類導入費</t>
  </si>
  <si>
    <t>税抜金額</t>
    <rPh sb="0" eb="2">
      <t>ゼイヌ</t>
    </rPh>
    <rPh sb="2" eb="4">
      <t>キンガク</t>
    </rPh>
    <phoneticPr fontId="2"/>
  </si>
  <si>
    <t>消費税</t>
    <rPh sb="0" eb="3">
      <t>ショウヒゼイ</t>
    </rPh>
    <phoneticPr fontId="2"/>
  </si>
  <si>
    <t>税込金額</t>
    <rPh sb="0" eb="2">
      <t>ゼイコ</t>
    </rPh>
    <rPh sb="2" eb="4">
      <t>キンガク</t>
    </rPh>
    <phoneticPr fontId="2"/>
  </si>
  <si>
    <t>補助金対象経費</t>
    <rPh sb="0" eb="3">
      <t>ホジョキン</t>
    </rPh>
    <rPh sb="3" eb="5">
      <t>タイショウ</t>
    </rPh>
    <rPh sb="5" eb="7">
      <t>ケイヒ</t>
    </rPh>
    <phoneticPr fontId="2"/>
  </si>
  <si>
    <t>分類</t>
    <rPh sb="0" eb="2">
      <t>ブンルイ</t>
    </rPh>
    <phoneticPr fontId="2"/>
  </si>
  <si>
    <t>購入物品名</t>
    <rPh sb="0" eb="2">
      <t>コウニュウ</t>
    </rPh>
    <rPh sb="2" eb="4">
      <t>ブッピン</t>
    </rPh>
    <rPh sb="4" eb="5">
      <t>メイ</t>
    </rPh>
    <phoneticPr fontId="2"/>
  </si>
  <si>
    <t>メーカー・出版社名</t>
    <rPh sb="5" eb="8">
      <t>シュッパンシャ</t>
    </rPh>
    <rPh sb="8" eb="9">
      <t>メイ</t>
    </rPh>
    <phoneticPr fontId="2"/>
  </si>
  <si>
    <t>型番(図書コード)</t>
    <rPh sb="0" eb="2">
      <t>カタバン</t>
    </rPh>
    <rPh sb="3" eb="5">
      <t>トショ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</si>
  <si>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</si>
  <si>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</si>
  <si>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</si>
  <si>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</si>
  <si>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納品日</t>
    <rPh sb="0" eb="3">
      <t>ノウヒンビ</t>
    </rPh>
    <phoneticPr fontId="2"/>
  </si>
  <si>
    <t>実施年月</t>
    <rPh sb="0" eb="2">
      <t>ジッシ</t>
    </rPh>
    <rPh sb="2" eb="4">
      <t>ネンゲツ</t>
    </rPh>
    <phoneticPr fontId="2"/>
  </si>
  <si>
    <t>書籍1</t>
    <rPh sb="0" eb="2">
      <t>ショセキ</t>
    </rPh>
    <phoneticPr fontId="2"/>
  </si>
  <si>
    <t>株式会社出版1</t>
    <rPh sb="0" eb="4">
      <t>カブシキガイシャ</t>
    </rPh>
    <rPh sb="4" eb="6">
      <t>シュッパン</t>
    </rPh>
    <phoneticPr fontId="2"/>
  </si>
  <si>
    <t>XX-XXX1</t>
    <phoneticPr fontId="2"/>
  </si>
  <si>
    <t>冊</t>
    <rPh sb="0" eb="1">
      <t>サツ</t>
    </rPh>
    <phoneticPr fontId="2"/>
  </si>
  <si>
    <t>書籍2</t>
    <rPh sb="0" eb="2">
      <t>ショセキ</t>
    </rPh>
    <phoneticPr fontId="2"/>
  </si>
  <si>
    <t>株式会社出版2</t>
    <rPh sb="0" eb="4">
      <t>カブシキガイシャ</t>
    </rPh>
    <rPh sb="4" eb="6">
      <t>シュッパン</t>
    </rPh>
    <phoneticPr fontId="2"/>
  </si>
  <si>
    <t>XX-XXX2</t>
  </si>
  <si>
    <t>台</t>
    <rPh sb="0" eb="1">
      <t>ダイ</t>
    </rPh>
    <phoneticPr fontId="2"/>
  </si>
  <si>
    <t>書籍3</t>
    <rPh sb="0" eb="2">
      <t>ショセキ</t>
    </rPh>
    <phoneticPr fontId="2"/>
  </si>
  <si>
    <t>株式会社出版3</t>
    <rPh sb="0" eb="4">
      <t>カブシキガイシャ</t>
    </rPh>
    <rPh sb="4" eb="6">
      <t>シュッパン</t>
    </rPh>
    <phoneticPr fontId="2"/>
  </si>
  <si>
    <t>XX-XXX3</t>
  </si>
  <si>
    <t>式</t>
    <rPh sb="0" eb="1">
      <t>シキ</t>
    </rPh>
    <phoneticPr fontId="2"/>
  </si>
  <si>
    <t>書籍4</t>
    <rPh sb="0" eb="2">
      <t>ショセキ</t>
    </rPh>
    <phoneticPr fontId="2"/>
  </si>
  <si>
    <t>株式会社出版4</t>
    <rPh sb="0" eb="4">
      <t>カブシキガイシャ</t>
    </rPh>
    <rPh sb="4" eb="6">
      <t>シュッパン</t>
    </rPh>
    <phoneticPr fontId="2"/>
  </si>
  <si>
    <t>XX-XXX4</t>
  </si>
  <si>
    <t>書籍5</t>
    <rPh sb="0" eb="2">
      <t>ショセキ</t>
    </rPh>
    <phoneticPr fontId="2"/>
  </si>
  <si>
    <t>株式会社出版5</t>
    <rPh sb="0" eb="4">
      <t>カブシキガイシャ</t>
    </rPh>
    <rPh sb="4" eb="6">
      <t>シュッパン</t>
    </rPh>
    <phoneticPr fontId="2"/>
  </si>
  <si>
    <t>XX-XXX5</t>
  </si>
  <si>
    <t>利用促進等事務費（備品類導入費）により導入した備品等の導入理由</t>
    <rPh sb="0" eb="2">
      <t>リヨウ</t>
    </rPh>
    <rPh sb="2" eb="4">
      <t>ソクシン</t>
    </rPh>
    <rPh sb="4" eb="5">
      <t>トウ</t>
    </rPh>
    <rPh sb="5" eb="8">
      <t>ジムヒ</t>
    </rPh>
    <rPh sb="9" eb="11">
      <t>ビヒン</t>
    </rPh>
    <rPh sb="11" eb="12">
      <t>ルイ</t>
    </rPh>
    <rPh sb="12" eb="14">
      <t>ドウニュウ</t>
    </rPh>
    <rPh sb="14" eb="15">
      <t>ヒ</t>
    </rPh>
    <rPh sb="19" eb="21">
      <t>ドウニュウ</t>
    </rPh>
    <rPh sb="23" eb="25">
      <t>ビヒン</t>
    </rPh>
    <rPh sb="25" eb="26">
      <t>トウ</t>
    </rPh>
    <rPh sb="27" eb="29">
      <t>ドウニュウ</t>
    </rPh>
    <rPh sb="29" eb="31">
      <t>リユウ</t>
    </rPh>
    <phoneticPr fontId="2"/>
  </si>
  <si>
    <t>実施内容</t>
    <rPh sb="0" eb="2">
      <t>ジッシ</t>
    </rPh>
    <rPh sb="2" eb="4">
      <t>ナイヨウ</t>
    </rPh>
    <phoneticPr fontId="2"/>
  </si>
  <si>
    <t>導入理由及び使用方法</t>
    <rPh sb="0" eb="2">
      <t>ドウニュウ</t>
    </rPh>
    <rPh sb="2" eb="4">
      <t>リユウ</t>
    </rPh>
    <rPh sb="4" eb="5">
      <t>オヨ</t>
    </rPh>
    <rPh sb="6" eb="8">
      <t>シヨウ</t>
    </rPh>
    <rPh sb="8" eb="10">
      <t>ホウホウ</t>
    </rPh>
    <phoneticPr fontId="2"/>
  </si>
  <si>
    <t>理由1</t>
    <rPh sb="0" eb="2">
      <t>リユウ</t>
    </rPh>
    <phoneticPr fontId="2"/>
  </si>
  <si>
    <t>理由2</t>
    <rPh sb="0" eb="2">
      <t>リユウ</t>
    </rPh>
    <phoneticPr fontId="2"/>
  </si>
  <si>
    <t>理由3</t>
    <rPh sb="0" eb="2">
      <t>リユウ</t>
    </rPh>
    <phoneticPr fontId="2"/>
  </si>
  <si>
    <t>理由4</t>
    <rPh sb="0" eb="2">
      <t>リユウ</t>
    </rPh>
    <phoneticPr fontId="2"/>
  </si>
  <si>
    <t>理由5</t>
    <rPh sb="0" eb="2">
      <t>リユウ</t>
    </rPh>
    <phoneticPr fontId="2"/>
  </si>
  <si>
    <t>■検収調書</t>
    <rPh sb="1" eb="3">
      <t>ケンシュウ</t>
    </rPh>
    <rPh sb="3" eb="5">
      <t>チョウショ</t>
    </rPh>
    <phoneticPr fontId="2"/>
  </si>
  <si>
    <t>購入物品名</t>
  </si>
  <si>
    <t>設置（納入）場所</t>
  </si>
  <si>
    <t>納入事業者</t>
    <rPh sb="0" eb="5">
      <t>ノウニュウジギョウシャ</t>
    </rPh>
    <phoneticPr fontId="2"/>
  </si>
  <si>
    <t>①</t>
  </si>
  <si>
    <t>1階</t>
    <rPh sb="1" eb="2">
      <t>カイ</t>
    </rPh>
    <phoneticPr fontId="2"/>
  </si>
  <si>
    <t>A</t>
    <phoneticPr fontId="2"/>
  </si>
  <si>
    <t>②</t>
  </si>
  <si>
    <t>2階</t>
    <rPh sb="1" eb="2">
      <t>カイ</t>
    </rPh>
    <phoneticPr fontId="2"/>
  </si>
  <si>
    <t>B</t>
    <phoneticPr fontId="2"/>
  </si>
  <si>
    <t>③</t>
  </si>
  <si>
    <t>3階</t>
    <rPh sb="1" eb="2">
      <t>カイ</t>
    </rPh>
    <phoneticPr fontId="2"/>
  </si>
  <si>
    <t>C</t>
    <phoneticPr fontId="2"/>
  </si>
  <si>
    <t>④</t>
  </si>
  <si>
    <t>4階</t>
    <rPh sb="1" eb="2">
      <t>カイ</t>
    </rPh>
    <phoneticPr fontId="2"/>
  </si>
  <si>
    <t>D</t>
    <phoneticPr fontId="2"/>
  </si>
  <si>
    <t>⑤</t>
  </si>
  <si>
    <t>5階</t>
    <rPh sb="1" eb="2">
      <t>カイ</t>
    </rPh>
    <phoneticPr fontId="2"/>
  </si>
  <si>
    <t>E</t>
    <phoneticPr fontId="2"/>
  </si>
  <si>
    <t>検収日</t>
    <rPh sb="0" eb="3">
      <t>ケンシュウビ</t>
    </rPh>
    <phoneticPr fontId="2"/>
  </si>
  <si>
    <t>検収員①役職</t>
    <rPh sb="0" eb="2">
      <t>ケンシュウ</t>
    </rPh>
    <rPh sb="2" eb="3">
      <t>イン</t>
    </rPh>
    <rPh sb="4" eb="6">
      <t>ヤクショク</t>
    </rPh>
    <phoneticPr fontId="2"/>
  </si>
  <si>
    <t>主任</t>
    <rPh sb="0" eb="2">
      <t>シュニン</t>
    </rPh>
    <phoneticPr fontId="2"/>
  </si>
  <si>
    <t>検収員①氏名</t>
    <rPh sb="0" eb="2">
      <t>ケンシュウ</t>
    </rPh>
    <rPh sb="2" eb="3">
      <t>イン</t>
    </rPh>
    <rPh sb="4" eb="6">
      <t>シメイ</t>
    </rPh>
    <phoneticPr fontId="2"/>
  </si>
  <si>
    <t>山田太郎</t>
    <rPh sb="0" eb="4">
      <t>ヤマダタロウ</t>
    </rPh>
    <phoneticPr fontId="2"/>
  </si>
  <si>
    <t>検収員②役職</t>
    <rPh sb="0" eb="2">
      <t>ケンシュウ</t>
    </rPh>
    <rPh sb="2" eb="3">
      <t>イン</t>
    </rPh>
    <rPh sb="4" eb="6">
      <t>ヤクショク</t>
    </rPh>
    <phoneticPr fontId="2"/>
  </si>
  <si>
    <t>副主任</t>
    <rPh sb="0" eb="3">
      <t>フクシュニン</t>
    </rPh>
    <phoneticPr fontId="2"/>
  </si>
  <si>
    <t>検収員②氏名</t>
    <rPh sb="0" eb="2">
      <t>ケンシュウ</t>
    </rPh>
    <rPh sb="2" eb="3">
      <t>イン</t>
    </rPh>
    <rPh sb="4" eb="6">
      <t>シメイ</t>
    </rPh>
    <phoneticPr fontId="2"/>
  </si>
  <si>
    <t>田中二郎</t>
    <rPh sb="0" eb="4">
      <t>タナカジロウ</t>
    </rPh>
    <phoneticPr fontId="2"/>
  </si>
  <si>
    <t>補助金交付申請に関する担当者</t>
    <rPh sb="0" eb="3">
      <t>ホジョキン</t>
    </rPh>
    <rPh sb="3" eb="5">
      <t>コウフ</t>
    </rPh>
    <rPh sb="5" eb="7">
      <t>シンセイ</t>
    </rPh>
    <rPh sb="8" eb="9">
      <t>カン</t>
    </rPh>
    <rPh sb="11" eb="14">
      <t>タントウシャ</t>
    </rPh>
    <phoneticPr fontId="1"/>
  </si>
  <si>
    <t>郵便物の宛名</t>
    <rPh sb="0" eb="3">
      <t>ユウビンブツ</t>
    </rPh>
    <rPh sb="4" eb="6">
      <t>アテナ</t>
    </rPh>
    <phoneticPr fontId="1"/>
  </si>
  <si>
    <t>国土太郎</t>
    <rPh sb="0" eb="2">
      <t>コクド</t>
    </rPh>
    <rPh sb="2" eb="4">
      <t>タロウ</t>
    </rPh>
    <phoneticPr fontId="1"/>
  </si>
  <si>
    <t>郵便物の送付先住所</t>
    <rPh sb="0" eb="3">
      <t>ユウビンブツ</t>
    </rPh>
    <rPh sb="4" eb="7">
      <t>ソウフサキ</t>
    </rPh>
    <rPh sb="7" eb="9">
      <t>ジュウショ</t>
    </rPh>
    <phoneticPr fontId="1"/>
  </si>
  <si>
    <t>〒100-8918　東京都千代田区霞が関2-1-3</t>
    <phoneticPr fontId="1"/>
  </si>
  <si>
    <t>所属</t>
    <rPh sb="0" eb="2">
      <t>ショゾク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</si>
  <si>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</si>
  <si>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</si>
  <si>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氏名ふりがな</t>
    <rPh sb="0" eb="2">
      <t>シメイ</t>
    </rPh>
    <phoneticPr fontId="1"/>
  </si>
  <si>
    <t>電話番号</t>
    <rPh sb="0" eb="4">
      <t>デンワバンゴウ</t>
    </rPh>
    <phoneticPr fontId="1"/>
  </si>
  <si>
    <t>e-mail</t>
  </si>
  <si>
    <t>担当者①</t>
    <rPh sb="0" eb="3">
      <t>タントウシャ</t>
    </rPh>
    <phoneticPr fontId="1"/>
  </si>
  <si>
    <t>事務課</t>
    <rPh sb="0" eb="3">
      <t>ジムカ</t>
    </rPh>
    <phoneticPr fontId="1"/>
  </si>
  <si>
    <t>課長</t>
    <rPh sb="0" eb="2">
      <t>カチョウ</t>
    </rPh>
    <phoneticPr fontId="1"/>
  </si>
  <si>
    <t>国土次郎</t>
    <rPh sb="0" eb="2">
      <t>コクド</t>
    </rPh>
    <rPh sb="2" eb="4">
      <t>ジロウ</t>
    </rPh>
    <phoneticPr fontId="1"/>
  </si>
  <si>
    <t>こくどじろう</t>
    <phoneticPr fontId="1"/>
  </si>
  <si>
    <t>090-AAA-AAA</t>
    <phoneticPr fontId="1"/>
  </si>
  <si>
    <t>kokudoziro@abc</t>
    <phoneticPr fontId="1"/>
  </si>
  <si>
    <t>担当者②</t>
    <rPh sb="0" eb="3">
      <t>タントウシャ</t>
    </rPh>
    <phoneticPr fontId="1"/>
  </si>
  <si>
    <t>副課長</t>
    <rPh sb="0" eb="3">
      <t>フクカチョウ</t>
    </rPh>
    <phoneticPr fontId="1"/>
  </si>
  <si>
    <t>国土三郎</t>
    <rPh sb="0" eb="2">
      <t>コクド</t>
    </rPh>
    <rPh sb="2" eb="4">
      <t>サブロウ</t>
    </rPh>
    <phoneticPr fontId="1"/>
  </si>
  <si>
    <t>こくどさぶろう</t>
    <phoneticPr fontId="1"/>
  </si>
  <si>
    <t>080-BBB-BBB</t>
    <phoneticPr fontId="1"/>
  </si>
  <si>
    <t>kokudosaburo@abc</t>
    <phoneticPr fontId="1"/>
  </si>
  <si>
    <t>■請求書関係</t>
    <rPh sb="1" eb="4">
      <t>セイキュウショ</t>
    </rPh>
    <phoneticPr fontId="1"/>
  </si>
  <si>
    <t>本件責任者：</t>
    <rPh sb="0" eb="2">
      <t>ホンケン</t>
    </rPh>
    <rPh sb="2" eb="5">
      <t>セキニンシャ</t>
    </rPh>
    <phoneticPr fontId="1"/>
  </si>
  <si>
    <t>責任太郎</t>
    <rPh sb="0" eb="2">
      <t>セキニン</t>
    </rPh>
    <rPh sb="2" eb="4">
      <t>タロウ</t>
    </rPh>
    <phoneticPr fontId="1"/>
  </si>
  <si>
    <t>連絡先：</t>
    <rPh sb="0" eb="3">
      <t>レンラクサキ</t>
    </rPh>
    <phoneticPr fontId="1"/>
  </si>
  <si>
    <t>0120-0000-0000</t>
    <phoneticPr fontId="1"/>
  </si>
  <si>
    <t>担当者：</t>
    <rPh sb="0" eb="3">
      <t>タントウシャ</t>
    </rPh>
    <phoneticPr fontId="1"/>
  </si>
  <si>
    <t>担当次郎</t>
    <rPh sb="0" eb="2">
      <t>タントウ</t>
    </rPh>
    <rPh sb="2" eb="4">
      <t>ジロウ</t>
    </rPh>
    <phoneticPr fontId="1"/>
  </si>
  <si>
    <t>080-9999-9999</t>
    <phoneticPr fontId="1"/>
  </si>
  <si>
    <t>納入事業者</t>
  </si>
  <si>
    <t>■請求書関係</t>
    <rPh sb="1" eb="4">
      <t>セイキュウショ</t>
    </rPh>
    <phoneticPr fontId="2"/>
  </si>
  <si>
    <t>本件責任者：</t>
    <rPh sb="0" eb="2">
      <t>ホンケン</t>
    </rPh>
    <rPh sb="2" eb="5">
      <t>セキニンシャ</t>
    </rPh>
    <phoneticPr fontId="2"/>
  </si>
  <si>
    <t>連絡先：</t>
    <rPh sb="0" eb="3">
      <t>レンラクサキ</t>
    </rPh>
    <phoneticPr fontId="2"/>
  </si>
  <si>
    <t>担当者：</t>
    <rPh sb="0" eb="3">
      <t>タントウシャ</t>
    </rPh>
    <phoneticPr fontId="2"/>
  </si>
  <si>
    <t>(様式第１の２)</t>
  </si>
  <si>
    <t>株式会社博報堂プロダクツ</t>
    <phoneticPr fontId="2"/>
  </si>
  <si>
    <t>代表取締役社長　橋本 昌和　殿</t>
    <phoneticPr fontId="2"/>
  </si>
  <si>
    <t>住所</t>
    <rPh sb="0" eb="2">
      <t>ジュウショ</t>
    </rPh>
    <phoneticPr fontId="4"/>
  </si>
  <si>
    <t>病院名</t>
    <phoneticPr fontId="4"/>
  </si>
  <si>
    <t>令和７年度被害者保護増進等事業費補助金
（自動車事故被害者支援体制等整備事業）
補助金交付申請兼実績報告書</t>
  </si>
  <si>
    <t>　令和７年度被害者保護増進等事業費補助金（自動車事故被害者支援体制等整備事業）交付規程（以下「交付規程」という。）第４条第２項の規定に基づき、別紙関係書類を添えて交付を申請するとともに、被害者保護増進等事業費補助金にかかる補助対象事業（短期入院協力事業）を完了したので、交付規程第１４条の規定に基づき、下記のとおり報告します。</t>
  </si>
  <si>
    <t>記</t>
    <rPh sb="0" eb="1">
      <t>キ</t>
    </rPh>
    <phoneticPr fontId="2"/>
  </si>
  <si>
    <t>１．補助対象事業の種別</t>
  </si>
  <si>
    <t>別紙　令和７年度自動車事故被害者支援体制等整備事業</t>
  </si>
  <si>
    <t>　　　　　　　　　    （短期入院協力事業）実施・経費報告書兼収支計算書のとおり</t>
  </si>
  <si>
    <t>２．補助対象事業の内容</t>
  </si>
  <si>
    <t>（短期入院協力事業）実施・経費報告書兼収支計算書のとおり</t>
  </si>
  <si>
    <t>３．補助対象経費</t>
  </si>
  <si>
    <t>金</t>
  </si>
  <si>
    <t>円</t>
    <rPh sb="0" eb="1">
      <t>エン</t>
    </rPh>
    <phoneticPr fontId="2"/>
  </si>
  <si>
    <t>４．補助金交付申請額</t>
  </si>
  <si>
    <t>５．補助金充当予定額</t>
  </si>
  <si>
    <t>円</t>
  </si>
  <si>
    <t>６．完了した補助対象事業の概要</t>
  </si>
  <si>
    <t>７．添付書類</t>
  </si>
  <si>
    <t>（１）申請者の営む主な事業及びその内容</t>
    <phoneticPr fontId="2"/>
  </si>
  <si>
    <t>（２）申請者の資産及び負債に関する事項</t>
    <phoneticPr fontId="2"/>
  </si>
  <si>
    <t>（３）補助対象事業に関する収支予算書</t>
    <phoneticPr fontId="2"/>
  </si>
  <si>
    <t>（４）その他博報堂プロダクツが指示する書面等</t>
    <phoneticPr fontId="2"/>
  </si>
  <si>
    <t>（備考）用紙は、日本産業規格Ａ４とし、縦位置とする。</t>
  </si>
  <si>
    <t>（別紙）</t>
  </si>
  <si>
    <t>令和７年度自動車事故被害者支援体制等整備事業（短期入院協力事業（利用促進等事務費））実施・経費報告書兼収支計算書</t>
  </si>
  <si>
    <t>１．実施した補助対象事業の内容</t>
    <rPh sb="2" eb="4">
      <t>ジッシ</t>
    </rPh>
    <rPh sb="6" eb="8">
      <t>ホジョ</t>
    </rPh>
    <rPh sb="8" eb="10">
      <t>タイショウ</t>
    </rPh>
    <rPh sb="10" eb="12">
      <t>ジギョウ</t>
    </rPh>
    <rPh sb="13" eb="15">
      <t>ナイヨウ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</si>
  <si>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</si>
  <si>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財源区分</t>
    <rPh sb="0" eb="2">
      <t>ザイゲン</t>
    </rPh>
    <rPh sb="2" eb="4">
      <t>クブン</t>
    </rPh>
    <phoneticPr fontId="2"/>
  </si>
  <si>
    <t>備考</t>
    <rPh sb="0" eb="2">
      <t>ビコウ</t>
    </rPh>
    <phoneticPr fontId="2"/>
  </si>
  <si>
    <t>費目（細目）・実施内容</t>
    <rPh sb="0" eb="1">
      <t>ヒ</t>
    </rPh>
    <rPh sb="1" eb="2">
      <t>メ</t>
    </rPh>
    <rPh sb="3" eb="5">
      <t>サイモク</t>
    </rPh>
    <rPh sb="7" eb="9">
      <t>ジッシ</t>
    </rPh>
    <rPh sb="9" eb="11">
      <t>ナイヨウ</t>
    </rPh>
    <phoneticPr fontId="2"/>
  </si>
  <si>
    <t>積算内訳</t>
    <rPh sb="0" eb="2">
      <t>セキサン</t>
    </rPh>
    <rPh sb="2" eb="4">
      <t>ウチワケ</t>
    </rPh>
    <phoneticPr fontId="2"/>
  </si>
  <si>
    <t>補助金申請額</t>
    <rPh sb="0" eb="3">
      <t>ホジョキン</t>
    </rPh>
    <rPh sb="3" eb="5">
      <t>シンセイ</t>
    </rPh>
    <rPh sb="5" eb="6">
      <t>ガク</t>
    </rPh>
    <phoneticPr fontId="2"/>
  </si>
  <si>
    <t>自己負担額</t>
    <rPh sb="0" eb="2">
      <t>ジコ</t>
    </rPh>
    <rPh sb="2" eb="4">
      <t>フタン</t>
    </rPh>
    <rPh sb="4" eb="5">
      <t>ガク</t>
    </rPh>
    <phoneticPr fontId="2"/>
  </si>
  <si>
    <t>その他の収入</t>
    <rPh sb="2" eb="3">
      <t>タ</t>
    </rPh>
    <rPh sb="4" eb="6">
      <t>シュウニュウ</t>
    </rPh>
    <phoneticPr fontId="2"/>
  </si>
  <si>
    <t>(2)利用促進等事務費</t>
    <rPh sb="3" eb="5">
      <t>リヨウ</t>
    </rPh>
    <rPh sb="5" eb="7">
      <t>ソクシン</t>
    </rPh>
    <rPh sb="7" eb="8">
      <t>トウ</t>
    </rPh>
    <rPh sb="8" eb="11">
      <t>ジムヒ</t>
    </rPh>
    <phoneticPr fontId="2"/>
  </si>
  <si>
    <t>②備品類導入費</t>
    <rPh sb="1" eb="7">
      <t>ビヒンルイドウニュウヒ</t>
    </rPh>
    <phoneticPr fontId="2"/>
  </si>
  <si>
    <t>合　　　計</t>
    <rPh sb="0" eb="1">
      <t>ゴウ</t>
    </rPh>
    <rPh sb="4" eb="5">
      <t>ケイ</t>
    </rPh>
    <phoneticPr fontId="2"/>
  </si>
  <si>
    <t>２．在宅重度後遺障害者(患者)の短期入院受入状況</t>
  </si>
  <si>
    <t>短期入院受入期間</t>
  </si>
  <si>
    <t>受入実績延べ人数</t>
    <phoneticPr fontId="2"/>
  </si>
  <si>
    <t>受入実績延べ日数</t>
    <rPh sb="6" eb="8">
      <t>ニッスウ</t>
    </rPh>
    <phoneticPr fontId="2"/>
  </si>
  <si>
    <t>～</t>
  </si>
  <si>
    <t>名</t>
    <rPh sb="0" eb="1">
      <t>メイ</t>
    </rPh>
    <phoneticPr fontId="2"/>
  </si>
  <si>
    <t>日</t>
    <rPh sb="0" eb="1">
      <t>ニチ</t>
    </rPh>
    <phoneticPr fontId="2"/>
  </si>
  <si>
    <t>(今後の見込み延べ人数)</t>
    <phoneticPr fontId="2"/>
  </si>
  <si>
    <t>(本交付申請日)</t>
  </si>
  <si>
    <t>（脳損傷</t>
    <rPh sb="1" eb="2">
      <t>ノウ</t>
    </rPh>
    <rPh sb="2" eb="4">
      <t>ソンショウ</t>
    </rPh>
    <phoneticPr fontId="2"/>
  </si>
  <si>
    <t>）</t>
  </si>
  <si>
    <t>内訳：</t>
    <rPh sb="0" eb="2">
      <t>ウチワケ</t>
    </rPh>
    <phoneticPr fontId="2"/>
  </si>
  <si>
    <t>３.利用促進等事務費（備品類導入費）により導入した備品等の導入理由</t>
    <rPh sb="2" eb="4">
      <t>リヨウ</t>
    </rPh>
    <rPh sb="4" eb="6">
      <t>ソクシン</t>
    </rPh>
    <rPh sb="6" eb="7">
      <t>トウ</t>
    </rPh>
    <rPh sb="7" eb="10">
      <t>ジムヒ</t>
    </rPh>
    <rPh sb="11" eb="13">
      <t>ビヒン</t>
    </rPh>
    <rPh sb="13" eb="14">
      <t>ルイ</t>
    </rPh>
    <rPh sb="14" eb="16">
      <t>ドウニュウ</t>
    </rPh>
    <rPh sb="16" eb="17">
      <t>ヒ</t>
    </rPh>
    <rPh sb="21" eb="23">
      <t>ドウニュウ</t>
    </rPh>
    <rPh sb="25" eb="27">
      <t>ビヒン</t>
    </rPh>
    <rPh sb="27" eb="28">
      <t>トウ</t>
    </rPh>
    <rPh sb="29" eb="31">
      <t>ドウニュウ</t>
    </rPh>
    <rPh sb="31" eb="33">
      <t>リユウ</t>
    </rPh>
    <phoneticPr fontId="2"/>
  </si>
  <si>
    <t>４.補助対象事業に関する収支計算書</t>
    <rPh sb="2" eb="4">
      <t>ホジョ</t>
    </rPh>
    <rPh sb="4" eb="6">
      <t>タイショウ</t>
    </rPh>
    <rPh sb="6" eb="8">
      <t>ジギョウ</t>
    </rPh>
    <rPh sb="9" eb="10">
      <t>カン</t>
    </rPh>
    <rPh sb="12" eb="14">
      <t>シュウシ</t>
    </rPh>
    <rPh sb="14" eb="17">
      <t>ケイサンショ</t>
    </rPh>
    <phoneticPr fontId="2"/>
  </si>
  <si>
    <t>収入の部</t>
    <rPh sb="0" eb="2">
      <t>シュウニュウ</t>
    </rPh>
    <rPh sb="3" eb="4">
      <t>ブ</t>
    </rPh>
    <phoneticPr fontId="2"/>
  </si>
  <si>
    <t>支出の部</t>
    <rPh sb="0" eb="2">
      <t>シシュツ</t>
    </rPh>
    <rPh sb="3" eb="4">
      <t>ブ</t>
    </rPh>
    <phoneticPr fontId="2"/>
  </si>
  <si>
    <t>収支差額(A)-(B)</t>
    <rPh sb="0" eb="2">
      <t>シュウシ</t>
    </rPh>
    <rPh sb="2" eb="4">
      <t>サガク</t>
    </rPh>
    <phoneticPr fontId="2"/>
  </si>
  <si>
    <t>科目</t>
    <rPh sb="0" eb="2">
      <t>カモク</t>
    </rPh>
    <phoneticPr fontId="2"/>
  </si>
  <si>
    <t>予算額</t>
    <rPh sb="0" eb="3">
      <t>ヨサンガク</t>
    </rPh>
    <phoneticPr fontId="2"/>
  </si>
  <si>
    <t>被害者保護増進等事業費補助金</t>
    <phoneticPr fontId="2"/>
  </si>
  <si>
    <t>利用促進等事務費</t>
    <rPh sb="0" eb="8">
      <t>リヨウソクシントウジムヒ</t>
    </rPh>
    <phoneticPr fontId="2"/>
  </si>
  <si>
    <t>自己負担額</t>
    <rPh sb="0" eb="2">
      <t>ジコ</t>
    </rPh>
    <rPh sb="2" eb="5">
      <t>フタンガク</t>
    </rPh>
    <phoneticPr fontId="2"/>
  </si>
  <si>
    <t>　研修等経費</t>
    <rPh sb="1" eb="6">
      <t>ケンシュウトウケイヒ</t>
    </rPh>
    <phoneticPr fontId="2"/>
  </si>
  <si>
    <t>　備品類導入費</t>
    <rPh sb="1" eb="3">
      <t>ビヒン</t>
    </rPh>
    <rPh sb="3" eb="4">
      <t>ルイ</t>
    </rPh>
    <rPh sb="4" eb="6">
      <t>ドウニュウ</t>
    </rPh>
    <rPh sb="6" eb="7">
      <t>ヒ</t>
    </rPh>
    <phoneticPr fontId="2"/>
  </si>
  <si>
    <t>　広報活動費</t>
    <rPh sb="1" eb="3">
      <t>コウホウ</t>
    </rPh>
    <rPh sb="3" eb="6">
      <t>カツドウヒ</t>
    </rPh>
    <phoneticPr fontId="2"/>
  </si>
  <si>
    <t>　短期入院プラン作成費</t>
    <rPh sb="8" eb="10">
      <t>サクセイ</t>
    </rPh>
    <rPh sb="10" eb="11">
      <t>ヒ</t>
    </rPh>
    <phoneticPr fontId="2"/>
  </si>
  <si>
    <t>収入合計（A)</t>
    <rPh sb="0" eb="2">
      <t>シュウニュウ</t>
    </rPh>
    <rPh sb="2" eb="4">
      <t>ゴウケイ</t>
    </rPh>
    <phoneticPr fontId="2"/>
  </si>
  <si>
    <t>支出合計（B)</t>
    <rPh sb="0" eb="2">
      <t>シシュツ</t>
    </rPh>
    <rPh sb="2" eb="4">
      <t>ゴウケイ</t>
    </rPh>
    <phoneticPr fontId="2"/>
  </si>
  <si>
    <t>５．補助金交付申請に関する担当者</t>
    <rPh sb="2" eb="5">
      <t>ホジョキン</t>
    </rPh>
    <rPh sb="5" eb="7">
      <t>コウフ</t>
    </rPh>
    <rPh sb="7" eb="9">
      <t>シンセイ</t>
    </rPh>
    <rPh sb="10" eb="11">
      <t>カン</t>
    </rPh>
    <rPh sb="13" eb="16">
      <t>タントウシャ</t>
    </rPh>
    <phoneticPr fontId="2"/>
  </si>
  <si>
    <t>郵便物の宛名</t>
    <rPh sb="0" eb="3">
      <t>ユウビンブツ</t>
    </rPh>
    <rPh sb="4" eb="6">
      <t>アテナ</t>
    </rPh>
    <phoneticPr fontId="2"/>
  </si>
  <si>
    <t>郵便物の送付先住所</t>
    <rPh sb="0" eb="3">
      <t>ユウビンブツ</t>
    </rPh>
    <rPh sb="4" eb="7">
      <t>ソウフサキ</t>
    </rPh>
    <rPh sb="7" eb="9">
      <t>ジュウショ</t>
    </rPh>
    <phoneticPr fontId="2"/>
  </si>
  <si>
    <t>所属</t>
    <rPh sb="0" eb="2">
      <t>ショゾク</t>
    </rPh>
    <phoneticPr fontId="2"/>
  </si>
  <si>
    <t>役職</t>
    <rPh sb="0" eb="2">
      <t>ヤクショク</t>
    </rPh>
    <phoneticPr fontId="2"/>
  </si>
  <si>
    <t>氏名ふりがな</t>
    <rPh sb="0" eb="2">
      <t>シメイ</t>
    </rPh>
    <phoneticPr fontId="2"/>
  </si>
  <si>
    <t>電話番号</t>
    <rPh sb="0" eb="4">
      <t>デンワバンゴウ</t>
    </rPh>
    <phoneticPr fontId="2"/>
  </si>
  <si>
    <t>担当者①</t>
    <rPh sb="0" eb="3">
      <t>タントウシャ</t>
    </rPh>
    <phoneticPr fontId="2"/>
  </si>
  <si>
    <t>担当者②</t>
    <rPh sb="0" eb="3">
      <t>タントウシャ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</si>
  <si>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ヒ</t>
    </rPh>
    <phoneticPr fontId="2"/>
  </si>
  <si>
    <t>株式会社博報堂プロダクツ　殿</t>
  </si>
  <si>
    <t>病院名</t>
    <phoneticPr fontId="2"/>
  </si>
  <si>
    <t>代表者名</t>
    <rPh sb="0" eb="4">
      <t>ダイヒョウシャメイ</t>
    </rPh>
    <phoneticPr fontId="2"/>
  </si>
  <si>
    <t>被害者保護増進等事業費補助金請求書</t>
  </si>
  <si>
    <t>　令和７年度被害者保護増進等事業費補助金に係る補助対象事業(自動車事故被害者支援体制等整備事業(短期入院協力事業))については、交付決定及び額の確定に基づき、下記のとおり支払を請求いたします。</t>
  </si>
  <si>
    <t>記</t>
  </si>
  <si>
    <t>　　　1.　請　求　額</t>
  </si>
  <si>
    <t>　　　2.　受　取　人</t>
  </si>
  <si>
    <t>住所</t>
  </si>
  <si>
    <t>　　　 （口座名義人）</t>
  </si>
  <si>
    <t>氏名</t>
  </si>
  <si>
    <t>　　　3.　振込先金融機関及び支店名</t>
  </si>
  <si>
    <t>　　　4.　預金種別</t>
  </si>
  <si>
    <t>　　　5.  口座番号</t>
  </si>
  <si>
    <t>本件責任者：</t>
    <phoneticPr fontId="2"/>
  </si>
  <si>
    <t>７．添付書類（４）その他博報堂プロダクツが指示する書面等</t>
  </si>
  <si>
    <t>　（実施細目第３条　第１項第二号　ロ関係）</t>
  </si>
  <si>
    <t>検　収　調　書</t>
    <rPh sb="0" eb="1">
      <t>ケン</t>
    </rPh>
    <rPh sb="2" eb="3">
      <t>オサム</t>
    </rPh>
    <rPh sb="4" eb="5">
      <t>チョウ</t>
    </rPh>
    <rPh sb="6" eb="7">
      <t>ショ</t>
    </rPh>
    <phoneticPr fontId="2"/>
  </si>
  <si>
    <t>NO</t>
  </si>
  <si>
    <t>１．品名、規格、数量</t>
    <rPh sb="2" eb="4">
      <t>ヒンメイ</t>
    </rPh>
    <rPh sb="5" eb="7">
      <t>キカク</t>
    </rPh>
    <rPh sb="8" eb="10">
      <t>スウリョウ</t>
    </rPh>
    <phoneticPr fontId="2"/>
  </si>
  <si>
    <t>税込額</t>
    <rPh sb="0" eb="2">
      <t>ゼイコ</t>
    </rPh>
    <rPh sb="2" eb="3">
      <t>ガク</t>
    </rPh>
    <phoneticPr fontId="2"/>
  </si>
  <si>
    <t>2.購入金額</t>
    <rPh sb="2" eb="4">
      <t>コウニュウ</t>
    </rPh>
    <rPh sb="4" eb="6">
      <t>キンガク</t>
    </rPh>
    <phoneticPr fontId="2"/>
  </si>
  <si>
    <t>（うち、消費税</t>
    <rPh sb="4" eb="7">
      <t>ショウヒゼイ</t>
    </rPh>
    <phoneticPr fontId="2"/>
  </si>
  <si>
    <t>3.納入年月日</t>
    <rPh sb="2" eb="4">
      <t>ノウニュウ</t>
    </rPh>
    <rPh sb="4" eb="7">
      <t>ネンガッピ</t>
    </rPh>
    <phoneticPr fontId="2"/>
  </si>
  <si>
    <t>4.設置（納入）場所</t>
    <rPh sb="2" eb="4">
      <t>セッチ</t>
    </rPh>
    <rPh sb="5" eb="7">
      <t>ノウニュウ</t>
    </rPh>
    <rPh sb="8" eb="10">
      <t>バショ</t>
    </rPh>
    <phoneticPr fontId="2"/>
  </si>
  <si>
    <t>5.納入事業者</t>
    <rPh sb="2" eb="4">
      <t>ノウニュウ</t>
    </rPh>
    <rPh sb="4" eb="7">
      <t>ジギョウシャ</t>
    </rPh>
    <phoneticPr fontId="2"/>
  </si>
  <si>
    <t>6.検収成績</t>
    <rPh sb="2" eb="4">
      <t>ケンシュウ</t>
    </rPh>
    <rPh sb="4" eb="6">
      <t>セイセキ</t>
    </rPh>
    <phoneticPr fontId="2"/>
  </si>
  <si>
    <t>合　　　格</t>
    <rPh sb="0" eb="1">
      <t>ゴウ</t>
    </rPh>
    <rPh sb="4" eb="5">
      <t>カク</t>
    </rPh>
    <phoneticPr fontId="2"/>
  </si>
  <si>
    <t>上記の物件について正に検収しました。</t>
    <rPh sb="0" eb="2">
      <t>ジョウキ</t>
    </rPh>
    <rPh sb="3" eb="5">
      <t>ブッケン</t>
    </rPh>
    <rPh sb="9" eb="10">
      <t>マサ</t>
    </rPh>
    <rPh sb="11" eb="13">
      <t>ケンシュウ</t>
    </rPh>
    <phoneticPr fontId="2"/>
  </si>
  <si>
    <t>（検収日）</t>
    <rPh sb="1" eb="4">
      <t>ケンシュウビ</t>
    </rPh>
    <phoneticPr fontId="2"/>
  </si>
  <si>
    <t>検収者氏名</t>
    <rPh sb="0" eb="2">
      <t>ケンシュウ</t>
    </rPh>
    <rPh sb="2" eb="3">
      <t>シャ</t>
    </rPh>
    <rPh sb="3" eb="5">
      <t>シメイ</t>
    </rPh>
    <phoneticPr fontId="2"/>
  </si>
  <si>
    <t>（役職）</t>
    <rPh sb="1" eb="3">
      <t>ヤクショク</t>
    </rPh>
    <phoneticPr fontId="2"/>
  </si>
  <si>
    <t>（氏名）</t>
  </si>
  <si>
    <t>（注）</t>
  </si>
  <si>
    <r>
      <t>　導入した医療器具・用具等によって検収日が異なる場合には、原則として、</t>
    </r>
    <r>
      <rPr>
        <u/>
        <sz val="8"/>
        <rFont val="游ゴシック"/>
        <family val="3"/>
        <charset val="128"/>
      </rPr>
      <t>当該医療器具・用具等の検収日毎に本書を作成</t>
    </r>
    <r>
      <rPr>
        <sz val="8"/>
        <rFont val="游ゴシック"/>
        <family val="3"/>
        <charset val="128"/>
      </rPr>
      <t>すること。また、当該様式内に必要事項が記入しきれない場合には、適宜、別の用紙を用いて作成すること。</t>
    </r>
    <rPh sb="5" eb="7">
      <t>イリョウ</t>
    </rPh>
    <rPh sb="37" eb="39">
      <t>イリョウ</t>
    </rPh>
    <rPh sb="90" eb="91">
      <t>ベツ</t>
    </rPh>
    <rPh sb="92" eb="94">
      <t>ヨウシ</t>
    </rPh>
    <rPh sb="95" eb="96">
      <t>モチ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</si>
</sst>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 &quot;¥&quot;* #,##0_ ;_ &quot;¥&quot;* \-#,##0_ ;_ &quot;¥&quot;* &quot;-&quot;_ ;_ @_ "/>
    <numFmt numFmtId="176" formatCode="&quot;¥&quot;#,##0_);[Red]\(&quot;¥&quot;#,##0\)"/>
    <numFmt numFmtId="177" formatCode="#,##0&quot;円&quot;"/>
    <numFmt numFmtId="178" formatCode="#,##0&quot;円）&quot;"/>
    <numFmt numFmtId="179" formatCode="[$-411]ggge&quot;年&quot;m&quot;月&quot;d&quot;日&quot;;\-;\-;@"/>
    <numFmt numFmtId="180" formatCode="ggge&quot;年&quot;m&quot;月&quot;d&quot;日&quot;"/>
    <numFmt numFmtId="181" formatCode="gggyy&quot;年&quot;m&quot;月&quot;"/>
    <numFmt numFmtId="182" formatCode="gggyy&quot;年&quot;m&quot;月&quot;d&quot;日&quot;"/>
    <numFmt numFmtId="183" formatCode="gyy\.m\.d"/>
    <numFmt numFmtId="184" formatCode="\ 0;\-0;"/>
    <numFmt numFmtId="185" formatCode="[&lt;=999]000;[&lt;=9999]000\-00;000\-0000"/>
  </numFmts>
  <fonts count="28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charset val="128"/>
      <scheme val="minor"/>
    </font>
    <font>
      <sz val="10.5"/>
      <color rgb="FF000000"/>
      <name val="游ゴシック"/>
      <family val="3"/>
      <charset val="128"/>
    </font>
    <font>
      <sz val="10"/>
      <name val="游ゴシック"/>
      <family val="3"/>
      <charset val="128"/>
    </font>
    <font>
      <sz val="10"/>
      <color theme="1"/>
      <name val="游ゴシック"/>
      <family val="3"/>
      <charset val="128"/>
    </font>
    <font>
      <u/>
      <sz val="11"/>
      <color theme="10"/>
      <name val="ＭＳ Ｐゴシック"/>
      <family val="3"/>
      <scheme val="minor"/>
    </font>
    <font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12"/>
      <name val="游ゴシック"/>
      <family val="3"/>
      <charset val="128"/>
    </font>
    <font>
      <b/>
      <sz val="11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i/>
      <sz val="11"/>
      <name val="游ゴシック"/>
      <family val="3"/>
      <charset val="128"/>
    </font>
    <font>
      <b/>
      <sz val="16"/>
      <name val="游ゴシック"/>
      <family val="3"/>
      <charset val="128"/>
    </font>
    <font>
      <sz val="9"/>
      <name val="游ゴシック"/>
      <family val="3"/>
      <charset val="128"/>
    </font>
    <font>
      <u val="double"/>
      <sz val="9"/>
      <name val="游ゴシック"/>
      <family val="3"/>
      <charset val="128"/>
    </font>
    <font>
      <sz val="9"/>
      <color theme="1"/>
      <name val="游ゴシック"/>
      <family val="3"/>
      <charset val="128"/>
    </font>
    <font>
      <u val="doubleAccounting"/>
      <sz val="9"/>
      <name val="游ゴシック"/>
      <family val="3"/>
      <charset val="128"/>
    </font>
    <font>
      <i/>
      <sz val="9"/>
      <color theme="0" tint="-0.34998626667073579"/>
      <name val="游ゴシック"/>
      <family val="3"/>
      <charset val="128"/>
    </font>
    <font>
      <i/>
      <sz val="11"/>
      <color theme="1"/>
      <name val="游ゴシック"/>
      <family val="3"/>
      <charset val="128"/>
    </font>
    <font>
      <i/>
      <sz val="8"/>
      <color theme="1"/>
      <name val="游ゴシック"/>
      <family val="3"/>
      <charset val="128"/>
    </font>
    <font>
      <sz val="8"/>
      <name val="游ゴシック"/>
      <family val="3"/>
      <charset val="128"/>
    </font>
    <font>
      <u/>
      <sz val="8"/>
      <name val="游ゴシック"/>
      <family val="3"/>
      <charset val="128"/>
    </font>
    <font>
      <b/>
      <sz val="9"/>
      <color indexed="8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/>
      <top/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38" fontId="3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494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1" fillId="0" borderId="3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Protection="1">
      <alignment vertical="center"/>
      <protection locked="0"/>
    </xf>
    <xf numFmtId="0" fontId="9" fillId="0" borderId="69" xfId="0" applyFont="1" applyBorder="1" applyAlignment="1">
      <alignment horizontal="center" vertical="center"/>
    </xf>
    <xf numFmtId="0" fontId="9" fillId="0" borderId="35" xfId="0" applyFont="1" applyBorder="1">
      <alignment vertical="center"/>
    </xf>
    <xf numFmtId="0" fontId="12" fillId="0" borderId="0" xfId="0" applyFont="1" applyAlignment="1">
      <alignment vertical="top"/>
    </xf>
    <xf numFmtId="182" fontId="10" fillId="0" borderId="0" xfId="0" applyNumberFormat="1" applyFont="1" applyAlignment="1">
      <alignment vertical="center" shrinkToFit="1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shrinkToFit="1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vertical="justify" wrapText="1"/>
    </xf>
    <xf numFmtId="177" fontId="10" fillId="0" borderId="0" xfId="0" applyNumberFormat="1" applyFont="1">
      <alignment vertical="center"/>
    </xf>
    <xf numFmtId="177" fontId="14" fillId="0" borderId="0" xfId="0" applyNumberFormat="1" applyFont="1">
      <alignment vertical="center"/>
    </xf>
    <xf numFmtId="0" fontId="12" fillId="0" borderId="0" xfId="0" applyFont="1">
      <alignment vertical="center"/>
    </xf>
    <xf numFmtId="0" fontId="16" fillId="0" borderId="0" xfId="0" applyFont="1">
      <alignment vertical="center"/>
    </xf>
    <xf numFmtId="0" fontId="18" fillId="0" borderId="12" xfId="0" applyFont="1" applyBorder="1" applyAlignment="1">
      <alignment horizontal="left" vertical="center"/>
    </xf>
    <xf numFmtId="0" fontId="20" fillId="0" borderId="18" xfId="0" applyFont="1" applyBorder="1">
      <alignment vertical="center"/>
    </xf>
    <xf numFmtId="0" fontId="20" fillId="0" borderId="24" xfId="0" applyFont="1" applyBorder="1">
      <alignment vertical="center"/>
    </xf>
    <xf numFmtId="0" fontId="20" fillId="0" borderId="0" xfId="0" applyFont="1" applyAlignment="1">
      <alignment vertical="top" wrapText="1"/>
    </xf>
    <xf numFmtId="0" fontId="20" fillId="0" borderId="0" xfId="0" applyFont="1">
      <alignment vertical="center"/>
    </xf>
    <xf numFmtId="0" fontId="16" fillId="0" borderId="3" xfId="0" applyFont="1" applyBorder="1" applyAlignment="1">
      <alignment vertical="center" shrinkToFit="1"/>
    </xf>
    <xf numFmtId="0" fontId="18" fillId="0" borderId="4" xfId="0" applyFont="1" applyBorder="1" applyAlignment="1">
      <alignment vertical="center" shrinkToFit="1"/>
    </xf>
    <xf numFmtId="0" fontId="16" fillId="0" borderId="51" xfId="0" applyFont="1" applyBorder="1">
      <alignment vertical="center"/>
    </xf>
    <xf numFmtId="0" fontId="18" fillId="0" borderId="5" xfId="0" applyFont="1" applyBorder="1" applyAlignment="1">
      <alignment vertical="center" shrinkToFit="1"/>
    </xf>
    <xf numFmtId="0" fontId="16" fillId="0" borderId="24" xfId="0" applyFont="1" applyBorder="1">
      <alignment vertical="center"/>
    </xf>
    <xf numFmtId="0" fontId="18" fillId="0" borderId="0" xfId="0" applyFont="1" applyAlignment="1">
      <alignment horizontal="center" vertical="center" shrinkToFit="1"/>
    </xf>
    <xf numFmtId="179" fontId="10" fillId="0" borderId="0" xfId="0" applyNumberFormat="1" applyFont="1" applyAlignment="1">
      <alignment horizontal="distributed" vertical="center" shrinkToFit="1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177" fontId="21" fillId="0" borderId="0" xfId="0" applyNumberFormat="1" applyFo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 shrinkToFit="1"/>
    </xf>
    <xf numFmtId="0" fontId="10" fillId="0" borderId="0" xfId="0" applyFont="1" applyAlignment="1">
      <alignment vertical="top" wrapText="1" shrinkToFit="1"/>
    </xf>
    <xf numFmtId="38" fontId="10" fillId="0" borderId="0" xfId="2" applyFont="1" applyFill="1" applyAlignment="1">
      <alignment vertical="center"/>
    </xf>
    <xf numFmtId="38" fontId="10" fillId="0" borderId="0" xfId="2" applyFont="1" applyFill="1" applyAlignment="1">
      <alignment horizontal="right" vertical="center"/>
    </xf>
    <xf numFmtId="182" fontId="10" fillId="0" borderId="0" xfId="0" applyNumberFormat="1" applyFont="1">
      <alignment vertical="center"/>
    </xf>
    <xf numFmtId="182" fontId="10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top"/>
    </xf>
    <xf numFmtId="0" fontId="10" fillId="0" borderId="0" xfId="0" applyFont="1" applyAlignment="1">
      <alignment vertical="top"/>
    </xf>
    <xf numFmtId="0" fontId="18" fillId="0" borderId="28" xfId="0" applyFont="1" applyBorder="1" applyAlignment="1">
      <alignment horizontal="center" vertical="center" shrinkToFit="1"/>
    </xf>
    <xf numFmtId="0" fontId="18" fillId="0" borderId="31" xfId="0" applyFont="1" applyBorder="1" applyAlignment="1">
      <alignment horizontal="center" vertical="center" shrinkToFit="1"/>
    </xf>
    <xf numFmtId="0" fontId="16" fillId="0" borderId="0" xfId="0" applyFont="1" applyAlignment="1">
      <alignment horizontal="left" vertical="center"/>
    </xf>
    <xf numFmtId="0" fontId="16" fillId="0" borderId="26" xfId="0" applyFont="1" applyBorder="1" applyAlignment="1">
      <alignment horizontal="left" vertical="center"/>
    </xf>
    <xf numFmtId="0" fontId="18" fillId="0" borderId="46" xfId="0" applyFont="1" applyBorder="1" applyAlignment="1">
      <alignment horizontal="center" vertical="center" shrinkToFit="1"/>
    </xf>
    <xf numFmtId="0" fontId="18" fillId="0" borderId="26" xfId="0" applyFont="1" applyBorder="1" applyAlignment="1">
      <alignment horizontal="center" vertical="center" shrinkToFit="1"/>
    </xf>
    <xf numFmtId="0" fontId="18" fillId="0" borderId="0" xfId="0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6" fillId="0" borderId="26" xfId="0" applyFont="1" applyBorder="1" applyAlignment="1">
      <alignment horizontal="right" vertical="center"/>
    </xf>
    <xf numFmtId="0" fontId="9" fillId="0" borderId="2" xfId="0" applyFont="1" applyBorder="1">
      <alignment vertical="center"/>
    </xf>
    <xf numFmtId="0" fontId="15" fillId="0" borderId="0" xfId="0" applyFont="1" applyAlignment="1">
      <alignment vertical="center" shrinkToFit="1"/>
    </xf>
    <xf numFmtId="42" fontId="18" fillId="0" borderId="46" xfId="0" applyNumberFormat="1" applyFont="1" applyBorder="1" applyAlignment="1">
      <alignment horizontal="right" vertical="center"/>
    </xf>
    <xf numFmtId="42" fontId="18" fillId="0" borderId="0" xfId="0" applyNumberFormat="1" applyFont="1" applyAlignment="1">
      <alignment horizontal="right" vertical="center"/>
    </xf>
    <xf numFmtId="42" fontId="18" fillId="0" borderId="26" xfId="0" applyNumberFormat="1" applyFont="1" applyBorder="1" applyAlignment="1">
      <alignment horizontal="right" vertical="center"/>
    </xf>
    <xf numFmtId="0" fontId="16" fillId="0" borderId="46" xfId="0" applyFont="1" applyBorder="1" applyAlignment="1">
      <alignment horizontal="left" vertical="center"/>
    </xf>
    <xf numFmtId="42" fontId="16" fillId="0" borderId="46" xfId="0" applyNumberFormat="1" applyFont="1" applyBorder="1" applyAlignment="1">
      <alignment horizontal="right" vertical="center"/>
    </xf>
    <xf numFmtId="0" fontId="16" fillId="0" borderId="46" xfId="0" applyFont="1" applyBorder="1" applyAlignment="1">
      <alignment horizontal="right" vertical="center"/>
    </xf>
    <xf numFmtId="0" fontId="18" fillId="0" borderId="38" xfId="0" applyFont="1" applyBorder="1" applyAlignment="1">
      <alignment horizontal="center" vertical="center" shrinkToFit="1"/>
    </xf>
    <xf numFmtId="0" fontId="16" fillId="0" borderId="31" xfId="0" applyFont="1" applyBorder="1" applyAlignment="1">
      <alignment vertical="center" shrinkToFit="1"/>
    </xf>
    <xf numFmtId="0" fontId="16" fillId="0" borderId="31" xfId="0" applyFont="1" applyBorder="1">
      <alignment vertical="center"/>
    </xf>
    <xf numFmtId="0" fontId="16" fillId="0" borderId="44" xfId="0" applyFont="1" applyBorder="1">
      <alignment vertical="center"/>
    </xf>
    <xf numFmtId="0" fontId="16" fillId="0" borderId="14" xfId="0" applyFont="1" applyBorder="1">
      <alignment vertical="center"/>
    </xf>
    <xf numFmtId="0" fontId="16" fillId="0" borderId="18" xfId="0" applyFont="1" applyBorder="1" applyAlignment="1">
      <alignment vertical="center" shrinkToFit="1"/>
    </xf>
    <xf numFmtId="0" fontId="16" fillId="0" borderId="18" xfId="0" applyFont="1" applyBorder="1">
      <alignment vertical="center"/>
    </xf>
    <xf numFmtId="0" fontId="16" fillId="0" borderId="21" xfId="0" applyFont="1" applyBorder="1">
      <alignment vertical="center"/>
    </xf>
    <xf numFmtId="0" fontId="12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26" fillId="0" borderId="0" xfId="0" applyFont="1" applyAlignment="1">
      <alignment horizontal="left" vertical="center"/>
    </xf>
    <xf numFmtId="182" fontId="14" fillId="0" borderId="0" xfId="0" applyNumberFormat="1" applyFont="1" applyAlignment="1">
      <alignment vertical="center" shrinkToFit="1"/>
    </xf>
    <xf numFmtId="38" fontId="10" fillId="0" borderId="0" xfId="2" applyFont="1" applyFill="1" applyBorder="1" applyAlignment="1" applyProtection="1">
      <alignment horizontal="right" vertical="center"/>
    </xf>
    <xf numFmtId="0" fontId="9" fillId="0" borderId="2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8" fillId="0" borderId="1" xfId="3" applyNumberFormat="1" applyFill="1" applyBorder="1" applyAlignment="1">
      <alignment horizontal="center" vertical="center" shrinkToFit="1"/>
    </xf>
    <xf numFmtId="49" fontId="8" fillId="0" borderId="7" xfId="3" applyNumberFormat="1" applyFill="1" applyBorder="1" applyAlignment="1">
      <alignment horizontal="center" vertical="center" shrinkToFit="1"/>
    </xf>
    <xf numFmtId="49" fontId="8" fillId="0" borderId="25" xfId="3" applyNumberFormat="1" applyFill="1" applyBorder="1" applyAlignment="1">
      <alignment horizontal="center" vertical="center" shrinkToFit="1"/>
    </xf>
    <xf numFmtId="0" fontId="16" fillId="0" borderId="33" xfId="0" applyFont="1" applyBorder="1" applyAlignment="1">
      <alignment horizontal="center" vertical="center" shrinkToFit="1"/>
    </xf>
    <xf numFmtId="0" fontId="16" fillId="0" borderId="32" xfId="0" applyFont="1" applyBorder="1" applyAlignment="1">
      <alignment horizontal="center" vertical="center" shrinkToFit="1"/>
    </xf>
    <xf numFmtId="0" fontId="16" fillId="0" borderId="30" xfId="0" applyFont="1" applyBorder="1" applyAlignment="1">
      <alignment horizontal="center" vertical="center" shrinkToFit="1"/>
    </xf>
    <xf numFmtId="49" fontId="16" fillId="0" borderId="30" xfId="0" applyNumberFormat="1" applyFont="1" applyBorder="1" applyAlignment="1">
      <alignment horizontal="center" vertical="center" shrinkToFit="1"/>
    </xf>
    <xf numFmtId="49" fontId="16" fillId="0" borderId="33" xfId="0" applyNumberFormat="1" applyFont="1" applyBorder="1" applyAlignment="1">
      <alignment horizontal="center" vertical="center" shrinkToFit="1"/>
    </xf>
    <xf numFmtId="49" fontId="16" fillId="0" borderId="32" xfId="0" applyNumberFormat="1" applyFont="1" applyBorder="1" applyAlignment="1">
      <alignment horizontal="center" vertical="center" shrinkToFit="1"/>
    </xf>
    <xf numFmtId="49" fontId="8" fillId="0" borderId="30" xfId="3" applyNumberFormat="1" applyFill="1" applyBorder="1" applyAlignment="1">
      <alignment horizontal="center" vertical="center" shrinkToFit="1"/>
    </xf>
    <xf numFmtId="49" fontId="8" fillId="0" borderId="33" xfId="3" applyNumberFormat="1" applyFill="1" applyBorder="1" applyAlignment="1">
      <alignment horizontal="center" vertical="center" shrinkToFit="1"/>
    </xf>
    <xf numFmtId="49" fontId="8" fillId="0" borderId="34" xfId="3" applyNumberFormat="1" applyFill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16" fillId="0" borderId="10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49" fontId="16" fillId="0" borderId="1" xfId="0" applyNumberFormat="1" applyFont="1" applyBorder="1" applyAlignment="1">
      <alignment horizontal="center" vertical="center" shrinkToFit="1"/>
    </xf>
    <xf numFmtId="49" fontId="16" fillId="0" borderId="7" xfId="0" applyNumberFormat="1" applyFont="1" applyBorder="1" applyAlignment="1">
      <alignment horizontal="center" vertical="center" shrinkToFit="1"/>
    </xf>
    <xf numFmtId="49" fontId="16" fillId="0" borderId="10" xfId="0" applyNumberFormat="1" applyFont="1" applyBorder="1" applyAlignment="1">
      <alignment horizontal="center" vertical="center" shrinkToFit="1"/>
    </xf>
    <xf numFmtId="0" fontId="16" fillId="0" borderId="83" xfId="0" applyFont="1" applyBorder="1" applyAlignment="1">
      <alignment horizontal="center" vertical="center"/>
    </xf>
    <xf numFmtId="0" fontId="16" fillId="0" borderId="84" xfId="0" applyFont="1" applyBorder="1" applyAlignment="1">
      <alignment horizontal="center" vertical="center"/>
    </xf>
    <xf numFmtId="0" fontId="16" fillId="0" borderId="85" xfId="0" applyFont="1" applyBorder="1" applyAlignment="1">
      <alignment horizontal="center" vertical="center"/>
    </xf>
    <xf numFmtId="0" fontId="16" fillId="0" borderId="80" xfId="0" applyFont="1" applyBorder="1" applyAlignment="1">
      <alignment horizontal="center" vertical="center"/>
    </xf>
    <xf numFmtId="0" fontId="16" fillId="0" borderId="81" xfId="0" applyFont="1" applyBorder="1" applyAlignment="1">
      <alignment horizontal="center" vertical="center"/>
    </xf>
    <xf numFmtId="0" fontId="16" fillId="0" borderId="82" xfId="0" applyFont="1" applyBorder="1" applyAlignment="1">
      <alignment horizontal="center" vertical="center"/>
    </xf>
    <xf numFmtId="0" fontId="16" fillId="0" borderId="33" xfId="0" applyFont="1" applyBorder="1" applyAlignment="1">
      <alignment horizontal="left" vertical="center" shrinkToFit="1"/>
    </xf>
    <xf numFmtId="0" fontId="16" fillId="0" borderId="34" xfId="0" applyFont="1" applyBorder="1" applyAlignment="1">
      <alignment horizontal="left" vertical="center" shrinkToFit="1"/>
    </xf>
    <xf numFmtId="0" fontId="16" fillId="0" borderId="17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0" fillId="0" borderId="83" xfId="0" applyFont="1" applyBorder="1" applyAlignment="1">
      <alignment horizontal="center" vertical="center"/>
    </xf>
    <xf numFmtId="0" fontId="10" fillId="0" borderId="84" xfId="0" applyFont="1" applyBorder="1" applyAlignment="1">
      <alignment horizontal="center" vertical="center"/>
    </xf>
    <xf numFmtId="0" fontId="10" fillId="0" borderId="8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16" fillId="0" borderId="17" xfId="0" applyFont="1" applyBorder="1" applyAlignment="1">
      <alignment horizontal="left" vertical="center" shrinkToFit="1"/>
    </xf>
    <xf numFmtId="0" fontId="16" fillId="0" borderId="23" xfId="0" applyFont="1" applyBorder="1" applyAlignment="1">
      <alignment horizontal="left" vertical="center" shrinkToFit="1"/>
    </xf>
    <xf numFmtId="180" fontId="9" fillId="0" borderId="6" xfId="0" applyNumberFormat="1" applyFont="1" applyBorder="1" applyAlignment="1">
      <alignment horizontal="center" vertical="center"/>
    </xf>
    <xf numFmtId="180" fontId="9" fillId="0" borderId="16" xfId="0" applyNumberFormat="1" applyFont="1" applyBorder="1" applyAlignment="1">
      <alignment horizontal="center" vertical="center"/>
    </xf>
    <xf numFmtId="180" fontId="9" fillId="0" borderId="22" xfId="0" applyNumberFormat="1" applyFont="1" applyBorder="1" applyAlignment="1">
      <alignment horizontal="center" vertical="center"/>
    </xf>
    <xf numFmtId="0" fontId="16" fillId="0" borderId="77" xfId="0" applyFont="1" applyBorder="1" applyAlignment="1">
      <alignment horizontal="center" vertical="center"/>
    </xf>
    <xf numFmtId="0" fontId="16" fillId="0" borderId="78" xfId="0" applyFont="1" applyBorder="1" applyAlignment="1">
      <alignment horizontal="center" vertical="center"/>
    </xf>
    <xf numFmtId="0" fontId="16" fillId="0" borderId="79" xfId="0" applyFont="1" applyBorder="1" applyAlignment="1">
      <alignment horizontal="center" vertical="center"/>
    </xf>
    <xf numFmtId="184" fontId="9" fillId="2" borderId="2" xfId="0" applyNumberFormat="1" applyFont="1" applyFill="1" applyBorder="1" applyAlignment="1">
      <alignment horizontal="left" vertical="center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7" xfId="0" applyFont="1" applyBorder="1" applyAlignment="1" applyProtection="1">
      <alignment horizontal="left" vertical="center"/>
      <protection locked="0"/>
    </xf>
    <xf numFmtId="0" fontId="9" fillId="0" borderId="25" xfId="0" applyFont="1" applyBorder="1" applyAlignment="1" applyProtection="1">
      <alignment horizontal="left" vertical="center"/>
      <protection locked="0"/>
    </xf>
    <xf numFmtId="0" fontId="10" fillId="0" borderId="72" xfId="0" applyFont="1" applyBorder="1">
      <alignment vertical="center"/>
    </xf>
    <xf numFmtId="0" fontId="10" fillId="0" borderId="72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 wrapText="1" shrinkToFit="1"/>
    </xf>
    <xf numFmtId="0" fontId="9" fillId="0" borderId="2" xfId="0" applyFont="1" applyBorder="1" applyAlignment="1">
      <alignment horizontal="left" vertical="center" wrapText="1" shrinkToFit="1"/>
    </xf>
    <xf numFmtId="0" fontId="9" fillId="0" borderId="71" xfId="0" applyFont="1" applyBorder="1" applyAlignment="1">
      <alignment horizontal="left" vertical="center" wrapText="1" shrinkToFit="1"/>
    </xf>
    <xf numFmtId="0" fontId="9" fillId="0" borderId="94" xfId="0" applyFont="1" applyBorder="1" applyAlignment="1">
      <alignment horizontal="left" vertical="center" wrapText="1" shrinkToFit="1"/>
    </xf>
    <xf numFmtId="0" fontId="9" fillId="0" borderId="95" xfId="0" applyFont="1" applyBorder="1" applyAlignment="1">
      <alignment horizontal="left" vertical="center" wrapText="1" shrinkToFit="1"/>
    </xf>
    <xf numFmtId="0" fontId="9" fillId="0" borderId="96" xfId="0" applyFont="1" applyBorder="1" applyAlignment="1">
      <alignment horizontal="left" vertical="center" wrapText="1" shrinkToFit="1"/>
    </xf>
    <xf numFmtId="0" fontId="9" fillId="2" borderId="86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87" xfId="0" applyFont="1" applyFill="1" applyBorder="1" applyAlignment="1">
      <alignment horizontal="left" vertical="center" wrapText="1"/>
    </xf>
    <xf numFmtId="0" fontId="9" fillId="2" borderId="83" xfId="0" applyFont="1" applyFill="1" applyBorder="1" applyAlignment="1">
      <alignment horizontal="left" vertical="center" wrapText="1"/>
    </xf>
    <xf numFmtId="0" fontId="9" fillId="2" borderId="84" xfId="0" applyFont="1" applyFill="1" applyBorder="1" applyAlignment="1">
      <alignment horizontal="left" vertical="center" wrapText="1"/>
    </xf>
    <xf numFmtId="0" fontId="9" fillId="2" borderId="91" xfId="0" applyFont="1" applyFill="1" applyBorder="1" applyAlignment="1">
      <alignment horizontal="left" vertical="center" wrapText="1"/>
    </xf>
    <xf numFmtId="0" fontId="9" fillId="2" borderId="80" xfId="0" applyFont="1" applyFill="1" applyBorder="1" applyAlignment="1">
      <alignment horizontal="left" vertical="center" wrapText="1"/>
    </xf>
    <xf numFmtId="0" fontId="9" fillId="2" borderId="81" xfId="0" applyFont="1" applyFill="1" applyBorder="1" applyAlignment="1">
      <alignment horizontal="left" vertical="center" wrapText="1"/>
    </xf>
    <xf numFmtId="0" fontId="9" fillId="2" borderId="88" xfId="0" applyFont="1" applyFill="1" applyBorder="1" applyAlignment="1">
      <alignment horizontal="left" vertical="center" wrapText="1"/>
    </xf>
    <xf numFmtId="0" fontId="10" fillId="0" borderId="20" xfId="0" applyFont="1" applyBorder="1" applyAlignment="1">
      <alignment horizontal="center" vertical="center"/>
    </xf>
    <xf numFmtId="0" fontId="10" fillId="0" borderId="72" xfId="0" applyFont="1" applyBorder="1" applyAlignment="1">
      <alignment horizontal="center" vertical="center"/>
    </xf>
    <xf numFmtId="0" fontId="10" fillId="0" borderId="74" xfId="0" applyFont="1" applyBorder="1" applyAlignment="1">
      <alignment horizontal="center" vertical="center"/>
    </xf>
    <xf numFmtId="0" fontId="9" fillId="0" borderId="97" xfId="0" applyFont="1" applyBorder="1" applyAlignment="1">
      <alignment horizontal="left" vertical="center" wrapText="1" shrinkToFit="1"/>
    </xf>
    <xf numFmtId="0" fontId="9" fillId="0" borderId="98" xfId="0" applyFont="1" applyBorder="1" applyAlignment="1">
      <alignment horizontal="left" vertical="center" wrapText="1" shrinkToFit="1"/>
    </xf>
    <xf numFmtId="0" fontId="9" fillId="0" borderId="99" xfId="0" applyFont="1" applyBorder="1" applyAlignment="1">
      <alignment horizontal="left" vertical="center" wrapText="1" shrinkToFit="1"/>
    </xf>
    <xf numFmtId="0" fontId="9" fillId="0" borderId="27" xfId="0" applyFont="1" applyBorder="1" applyAlignment="1">
      <alignment horizontal="left" vertical="center" wrapText="1" shrinkToFit="1"/>
    </xf>
    <xf numFmtId="0" fontId="9" fillId="0" borderId="100" xfId="0" applyFont="1" applyBorder="1" applyAlignment="1">
      <alignment horizontal="left" vertical="center" wrapText="1" shrinkToFit="1"/>
    </xf>
    <xf numFmtId="0" fontId="9" fillId="0" borderId="101" xfId="0" applyFont="1" applyBorder="1" applyAlignment="1">
      <alignment horizontal="left" vertical="center" wrapText="1" shrinkToFit="1"/>
    </xf>
    <xf numFmtId="42" fontId="18" fillId="2" borderId="1" xfId="0" applyNumberFormat="1" applyFont="1" applyFill="1" applyBorder="1" applyAlignment="1">
      <alignment horizontal="right" vertical="center" shrinkToFit="1"/>
    </xf>
    <xf numFmtId="42" fontId="18" fillId="2" borderId="7" xfId="0" applyNumberFormat="1" applyFont="1" applyFill="1" applyBorder="1" applyAlignment="1">
      <alignment horizontal="right" vertical="center" shrinkToFit="1"/>
    </xf>
    <xf numFmtId="42" fontId="18" fillId="2" borderId="10" xfId="0" applyNumberFormat="1" applyFont="1" applyFill="1" applyBorder="1" applyAlignment="1">
      <alignment horizontal="right" vertical="center" shrinkToFit="1"/>
    </xf>
    <xf numFmtId="183" fontId="18" fillId="0" borderId="1" xfId="0" applyNumberFormat="1" applyFont="1" applyBorder="1" applyAlignment="1">
      <alignment horizontal="center" vertical="center" shrinkToFit="1"/>
    </xf>
    <xf numFmtId="183" fontId="18" fillId="0" borderId="7" xfId="0" applyNumberFormat="1" applyFont="1" applyBorder="1" applyAlignment="1">
      <alignment horizontal="center" vertical="center" shrinkToFit="1"/>
    </xf>
    <xf numFmtId="183" fontId="18" fillId="0" borderId="10" xfId="0" applyNumberFormat="1" applyFont="1" applyBorder="1" applyAlignment="1">
      <alignment horizontal="center" vertical="center" shrinkToFit="1"/>
    </xf>
    <xf numFmtId="181" fontId="9" fillId="2" borderId="1" xfId="0" applyNumberFormat="1" applyFont="1" applyFill="1" applyBorder="1" applyAlignment="1">
      <alignment horizontal="center" vertical="center" shrinkToFit="1"/>
    </xf>
    <xf numFmtId="181" fontId="9" fillId="2" borderId="7" xfId="0" applyNumberFormat="1" applyFont="1" applyFill="1" applyBorder="1" applyAlignment="1">
      <alignment horizontal="center" vertical="center" shrinkToFit="1"/>
    </xf>
    <xf numFmtId="181" fontId="9" fillId="2" borderId="10" xfId="0" applyNumberFormat="1" applyFont="1" applyFill="1" applyBorder="1" applyAlignment="1">
      <alignment horizontal="center" vertical="center" shrinkToFit="1"/>
    </xf>
    <xf numFmtId="42" fontId="18" fillId="2" borderId="2" xfId="0" applyNumberFormat="1" applyFont="1" applyFill="1" applyBorder="1" applyAlignment="1">
      <alignment horizontal="right" vertical="center" shrinkToFit="1"/>
    </xf>
    <xf numFmtId="0" fontId="9" fillId="0" borderId="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shrinkToFit="1"/>
    </xf>
    <xf numFmtId="0" fontId="9" fillId="0" borderId="7" xfId="0" applyFont="1" applyBorder="1" applyAlignment="1">
      <alignment horizontal="left" vertical="center" shrinkToFit="1"/>
    </xf>
    <xf numFmtId="0" fontId="9" fillId="0" borderId="10" xfId="0" applyFont="1" applyBorder="1" applyAlignment="1">
      <alignment horizontal="left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10" fillId="0" borderId="77" xfId="0" applyFont="1" applyBorder="1" applyAlignment="1">
      <alignment horizontal="center" vertical="center" shrinkToFit="1"/>
    </xf>
    <xf numFmtId="0" fontId="10" fillId="0" borderId="78" xfId="0" applyFont="1" applyBorder="1" applyAlignment="1">
      <alignment horizontal="center" vertical="center" shrinkToFit="1"/>
    </xf>
    <xf numFmtId="0" fontId="10" fillId="0" borderId="93" xfId="0" applyFont="1" applyBorder="1" applyAlignment="1">
      <alignment horizontal="center" vertical="center" shrinkToFit="1"/>
    </xf>
    <xf numFmtId="0" fontId="9" fillId="2" borderId="92" xfId="0" applyFont="1" applyFill="1" applyBorder="1" applyAlignment="1">
      <alignment horizontal="left" vertical="center" wrapText="1"/>
    </xf>
    <xf numFmtId="0" fontId="9" fillId="2" borderId="89" xfId="0" applyFont="1" applyFill="1" applyBorder="1" applyAlignment="1">
      <alignment horizontal="left" vertical="center" wrapText="1"/>
    </xf>
    <xf numFmtId="0" fontId="9" fillId="2" borderId="90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/>
    </xf>
    <xf numFmtId="42" fontId="18" fillId="0" borderId="1" xfId="0" applyNumberFormat="1" applyFont="1" applyBorder="1" applyAlignment="1">
      <alignment horizontal="right" vertical="center" shrinkToFit="1"/>
    </xf>
    <xf numFmtId="42" fontId="18" fillId="0" borderId="7" xfId="0" applyNumberFormat="1" applyFont="1" applyBorder="1" applyAlignment="1">
      <alignment horizontal="right" vertical="center" shrinkToFit="1"/>
    </xf>
    <xf numFmtId="42" fontId="18" fillId="0" borderId="10" xfId="0" applyNumberFormat="1" applyFont="1" applyBorder="1" applyAlignment="1">
      <alignment horizontal="right" vertical="center" shrinkToFit="1"/>
    </xf>
    <xf numFmtId="0" fontId="9" fillId="0" borderId="7" xfId="0" applyFont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 shrinkToFit="1"/>
    </xf>
    <xf numFmtId="0" fontId="18" fillId="2" borderId="18" xfId="0" applyFont="1" applyFill="1" applyBorder="1" applyAlignment="1">
      <alignment horizontal="center" vertical="center" shrinkToFit="1"/>
    </xf>
    <xf numFmtId="0" fontId="18" fillId="2" borderId="21" xfId="0" applyFont="1" applyFill="1" applyBorder="1" applyAlignment="1">
      <alignment horizontal="center" vertical="center" shrinkToFit="1"/>
    </xf>
    <xf numFmtId="0" fontId="18" fillId="2" borderId="9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0" fontId="18" fillId="2" borderId="24" xfId="0" applyFont="1" applyFill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179" fontId="18" fillId="0" borderId="9" xfId="0" applyNumberFormat="1" applyFont="1" applyBorder="1" applyAlignment="1">
      <alignment horizontal="center" vertical="center" shrinkToFit="1"/>
    </xf>
    <xf numFmtId="179" fontId="18" fillId="0" borderId="18" xfId="0" applyNumberFormat="1" applyFont="1" applyBorder="1" applyAlignment="1">
      <alignment horizontal="center" vertical="center" shrinkToFit="1"/>
    </xf>
    <xf numFmtId="179" fontId="18" fillId="0" borderId="21" xfId="0" applyNumberFormat="1" applyFont="1" applyBorder="1" applyAlignment="1">
      <alignment horizontal="center" vertical="center" shrinkToFit="1"/>
    </xf>
    <xf numFmtId="0" fontId="18" fillId="0" borderId="9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18" fillId="0" borderId="21" xfId="0" applyFont="1" applyBorder="1" applyAlignment="1">
      <alignment horizontal="center" vertical="center" shrinkToFit="1"/>
    </xf>
    <xf numFmtId="0" fontId="18" fillId="2" borderId="30" xfId="0" applyFont="1" applyFill="1" applyBorder="1" applyAlignment="1">
      <alignment horizontal="center" vertical="center"/>
    </xf>
    <xf numFmtId="0" fontId="18" fillId="2" borderId="32" xfId="0" applyFont="1" applyFill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" xfId="0" applyFont="1" applyBorder="1" applyAlignment="1">
      <alignment horizontal="right" vertical="center"/>
    </xf>
    <xf numFmtId="0" fontId="18" fillId="0" borderId="7" xfId="0" applyFont="1" applyBorder="1" applyAlignment="1">
      <alignment horizontal="right" vertical="center"/>
    </xf>
    <xf numFmtId="0" fontId="18" fillId="0" borderId="25" xfId="0" applyFont="1" applyBorder="1" applyAlignment="1">
      <alignment horizontal="center" vertical="center"/>
    </xf>
    <xf numFmtId="0" fontId="18" fillId="0" borderId="30" xfId="0" applyFont="1" applyBorder="1" applyAlignment="1">
      <alignment horizontal="right" vertical="center"/>
    </xf>
    <xf numFmtId="0" fontId="18" fillId="0" borderId="33" xfId="0" applyFont="1" applyBorder="1" applyAlignment="1">
      <alignment horizontal="right" vertical="center"/>
    </xf>
    <xf numFmtId="0" fontId="18" fillId="0" borderId="6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67" xfId="0" applyFont="1" applyBorder="1" applyAlignment="1">
      <alignment horizontal="center" vertical="center"/>
    </xf>
    <xf numFmtId="0" fontId="18" fillId="2" borderId="66" xfId="0" applyFont="1" applyFill="1" applyBorder="1" applyAlignment="1">
      <alignment horizontal="right" vertical="center"/>
    </xf>
    <xf numFmtId="0" fontId="18" fillId="2" borderId="16" xfId="0" applyFont="1" applyFill="1" applyBorder="1" applyAlignment="1">
      <alignment horizontal="right" vertical="center"/>
    </xf>
    <xf numFmtId="0" fontId="18" fillId="0" borderId="22" xfId="0" applyFont="1" applyBorder="1" applyAlignment="1">
      <alignment horizontal="center" vertical="center"/>
    </xf>
    <xf numFmtId="179" fontId="18" fillId="0" borderId="1" xfId="0" applyNumberFormat="1" applyFont="1" applyBorder="1" applyAlignment="1">
      <alignment horizontal="center" vertical="center" shrinkToFit="1"/>
    </xf>
    <xf numFmtId="179" fontId="18" fillId="0" borderId="7" xfId="0" applyNumberFormat="1" applyFont="1" applyBorder="1" applyAlignment="1">
      <alignment horizontal="center" vertical="center" shrinkToFit="1"/>
    </xf>
    <xf numFmtId="179" fontId="18" fillId="0" borderId="10" xfId="0" applyNumberFormat="1" applyFont="1" applyBorder="1" applyAlignment="1">
      <alignment horizontal="center" vertical="center" shrinkToFit="1"/>
    </xf>
    <xf numFmtId="0" fontId="18" fillId="2" borderId="1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8" xfId="0" applyFont="1" applyBorder="1" applyAlignment="1">
      <alignment horizontal="right" vertical="center"/>
    </xf>
    <xf numFmtId="0" fontId="18" fillId="0" borderId="17" xfId="0" applyFont="1" applyBorder="1" applyAlignment="1">
      <alignment horizontal="right" vertical="center"/>
    </xf>
    <xf numFmtId="0" fontId="18" fillId="0" borderId="23" xfId="0" applyFont="1" applyBorder="1" applyAlignment="1">
      <alignment horizontal="center" vertical="center"/>
    </xf>
    <xf numFmtId="0" fontId="18" fillId="0" borderId="108" xfId="0" applyFont="1" applyBorder="1" applyAlignment="1">
      <alignment horizontal="center" vertical="center" wrapText="1"/>
    </xf>
    <xf numFmtId="0" fontId="18" fillId="0" borderId="109" xfId="0" applyFont="1" applyBorder="1" applyAlignment="1">
      <alignment horizontal="center" vertical="center"/>
    </xf>
    <xf numFmtId="0" fontId="18" fillId="0" borderId="110" xfId="0" applyFont="1" applyBorder="1" applyAlignment="1">
      <alignment horizontal="center" vertical="center"/>
    </xf>
    <xf numFmtId="0" fontId="18" fillId="0" borderId="80" xfId="0" applyFont="1" applyBorder="1" applyAlignment="1">
      <alignment horizontal="center" vertical="center"/>
    </xf>
    <xf numFmtId="0" fontId="18" fillId="0" borderId="81" xfId="0" applyFont="1" applyBorder="1" applyAlignment="1">
      <alignment horizontal="center" vertical="center"/>
    </xf>
    <xf numFmtId="0" fontId="18" fillId="0" borderId="82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right" vertical="center"/>
    </xf>
    <xf numFmtId="0" fontId="9" fillId="2" borderId="7" xfId="0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right" vertical="center"/>
    </xf>
    <xf numFmtId="0" fontId="9" fillId="2" borderId="2" xfId="0" applyFont="1" applyFill="1" applyBorder="1" applyAlignment="1">
      <alignment horizontal="right" vertical="center"/>
    </xf>
    <xf numFmtId="0" fontId="9" fillId="0" borderId="2" xfId="0" applyFont="1" applyBorder="1" applyAlignment="1">
      <alignment horizontal="left" vertical="center"/>
    </xf>
    <xf numFmtId="42" fontId="9" fillId="0" borderId="2" xfId="0" applyNumberFormat="1" applyFont="1" applyBorder="1" applyAlignment="1">
      <alignment horizontal="right" vertical="center"/>
    </xf>
    <xf numFmtId="0" fontId="16" fillId="0" borderId="8" xfId="0" applyFont="1" applyBorder="1" applyAlignment="1">
      <alignment horizontal="center" vertical="center" shrinkToFit="1"/>
    </xf>
    <xf numFmtId="0" fontId="16" fillId="0" borderId="17" xfId="0" applyFont="1" applyBorder="1" applyAlignment="1">
      <alignment horizontal="center" vertical="center" shrinkToFit="1"/>
    </xf>
    <xf numFmtId="0" fontId="16" fillId="0" borderId="20" xfId="0" applyFont="1" applyBorder="1" applyAlignment="1">
      <alignment horizontal="center" vertical="center" shrinkToFit="1"/>
    </xf>
    <xf numFmtId="49" fontId="9" fillId="0" borderId="68" xfId="0" applyNumberFormat="1" applyFont="1" applyBorder="1" applyAlignment="1">
      <alignment horizontal="left" vertical="center"/>
    </xf>
    <xf numFmtId="49" fontId="9" fillId="0" borderId="2" xfId="0" applyNumberFormat="1" applyFont="1" applyBorder="1" applyAlignment="1">
      <alignment horizontal="left" vertical="center"/>
    </xf>
    <xf numFmtId="0" fontId="9" fillId="0" borderId="2" xfId="0" applyFont="1" applyBorder="1" applyAlignment="1">
      <alignment horizontal="right" vertical="center"/>
    </xf>
    <xf numFmtId="0" fontId="9" fillId="0" borderId="1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28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left" vertical="center"/>
    </xf>
    <xf numFmtId="49" fontId="9" fillId="0" borderId="7" xfId="0" applyNumberFormat="1" applyFont="1" applyBorder="1" applyAlignment="1">
      <alignment horizontal="left" vertical="center"/>
    </xf>
    <xf numFmtId="49" fontId="9" fillId="0" borderId="10" xfId="0" applyNumberFormat="1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shrinkToFit="1"/>
    </xf>
    <xf numFmtId="185" fontId="9" fillId="0" borderId="2" xfId="0" applyNumberFormat="1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49" fontId="9" fillId="0" borderId="1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0" fontId="10" fillId="0" borderId="103" xfId="0" applyFont="1" applyBorder="1" applyAlignment="1">
      <alignment horizontal="center" vertical="center" shrinkToFit="1"/>
    </xf>
    <xf numFmtId="0" fontId="10" fillId="0" borderId="104" xfId="0" applyFont="1" applyBorder="1" applyAlignment="1">
      <alignment horizontal="center" vertical="center" shrinkToFit="1"/>
    </xf>
    <xf numFmtId="0" fontId="9" fillId="2" borderId="105" xfId="0" applyFont="1" applyFill="1" applyBorder="1" applyAlignment="1">
      <alignment horizontal="left" vertical="center" wrapText="1"/>
    </xf>
    <xf numFmtId="0" fontId="9" fillId="2" borderId="102" xfId="0" applyFont="1" applyFill="1" applyBorder="1" applyAlignment="1">
      <alignment horizontal="left" vertical="center" wrapText="1"/>
    </xf>
    <xf numFmtId="0" fontId="9" fillId="2" borderId="106" xfId="0" applyFont="1" applyFill="1" applyBorder="1" applyAlignment="1">
      <alignment horizontal="left" vertical="center" wrapText="1"/>
    </xf>
    <xf numFmtId="0" fontId="9" fillId="2" borderId="107" xfId="0" applyFont="1" applyFill="1" applyBorder="1" applyAlignment="1">
      <alignment horizontal="left" vertical="center" wrapText="1"/>
    </xf>
    <xf numFmtId="0" fontId="9" fillId="0" borderId="32" xfId="0" applyFont="1" applyBorder="1" applyAlignment="1">
      <alignment horizontal="left" vertical="center" wrapText="1" shrinkToFit="1"/>
    </xf>
    <xf numFmtId="0" fontId="9" fillId="0" borderId="70" xfId="0" applyFont="1" applyBorder="1" applyAlignment="1">
      <alignment horizontal="left" vertical="center" wrapText="1" shrinkToFit="1"/>
    </xf>
    <xf numFmtId="0" fontId="9" fillId="0" borderId="73" xfId="0" applyFont="1" applyBorder="1" applyAlignment="1">
      <alignment horizontal="left" vertical="center" wrapText="1" shrinkToFit="1"/>
    </xf>
    <xf numFmtId="179" fontId="18" fillId="0" borderId="30" xfId="0" applyNumberFormat="1" applyFont="1" applyBorder="1" applyAlignment="1">
      <alignment horizontal="center" vertical="center" shrinkToFit="1"/>
    </xf>
    <xf numFmtId="179" fontId="18" fillId="0" borderId="33" xfId="0" applyNumberFormat="1" applyFont="1" applyBorder="1" applyAlignment="1">
      <alignment horizontal="center" vertical="center" shrinkToFit="1"/>
    </xf>
    <xf numFmtId="179" fontId="18" fillId="0" borderId="32" xfId="0" applyNumberFormat="1" applyFont="1" applyBorder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38" fontId="10" fillId="0" borderId="0" xfId="2" applyFont="1" applyFill="1" applyBorder="1" applyAlignment="1" applyProtection="1">
      <alignment horizontal="right" vertical="center"/>
    </xf>
    <xf numFmtId="0" fontId="10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wrapText="1"/>
    </xf>
    <xf numFmtId="0" fontId="9" fillId="0" borderId="0" xfId="0" applyFont="1" applyAlignment="1">
      <alignment horizontal="left" vertical="center"/>
    </xf>
    <xf numFmtId="182" fontId="9" fillId="0" borderId="0" xfId="0" applyNumberFormat="1" applyFont="1" applyAlignment="1">
      <alignment horizontal="distributed" vertical="center" shrinkToFit="1"/>
    </xf>
    <xf numFmtId="179" fontId="9" fillId="0" borderId="0" xfId="0" applyNumberFormat="1" applyFont="1" applyAlignment="1">
      <alignment horizontal="distributed" vertical="center" shrinkToFit="1"/>
    </xf>
    <xf numFmtId="176" fontId="16" fillId="0" borderId="18" xfId="0" applyNumberFormat="1" applyFont="1" applyBorder="1" applyAlignment="1">
      <alignment horizontal="right" vertical="center"/>
    </xf>
    <xf numFmtId="176" fontId="16" fillId="0" borderId="24" xfId="0" applyNumberFormat="1" applyFont="1" applyBorder="1" applyAlignment="1">
      <alignment horizontal="right" vertical="center"/>
    </xf>
    <xf numFmtId="0" fontId="16" fillId="0" borderId="11" xfId="0" applyFont="1" applyBorder="1" applyAlignment="1">
      <alignment horizontal="center" vertical="center"/>
    </xf>
    <xf numFmtId="0" fontId="16" fillId="0" borderId="17" xfId="0" applyFont="1" applyBorder="1" applyAlignment="1">
      <alignment horizontal="left" vertical="center"/>
    </xf>
    <xf numFmtId="0" fontId="16" fillId="0" borderId="23" xfId="0" applyFont="1" applyBorder="1" applyAlignment="1">
      <alignment horizontal="left" vertical="center"/>
    </xf>
    <xf numFmtId="0" fontId="16" fillId="0" borderId="14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18" xfId="0" applyFont="1" applyBorder="1" applyAlignment="1">
      <alignment horizontal="left" vertical="center"/>
    </xf>
    <xf numFmtId="0" fontId="16" fillId="0" borderId="24" xfId="0" applyFont="1" applyBorder="1" applyAlignment="1">
      <alignment horizontal="left" vertical="center"/>
    </xf>
    <xf numFmtId="0" fontId="16" fillId="0" borderId="69" xfId="0" applyFont="1" applyBorder="1" applyAlignment="1">
      <alignment horizontal="center" vertical="center"/>
    </xf>
    <xf numFmtId="0" fontId="16" fillId="0" borderId="70" xfId="0" applyFont="1" applyBorder="1" applyAlignment="1">
      <alignment horizontal="center" vertical="center"/>
    </xf>
    <xf numFmtId="0" fontId="16" fillId="0" borderId="75" xfId="0" applyFont="1" applyBorder="1" applyAlignment="1">
      <alignment horizontal="center" vertical="center"/>
    </xf>
    <xf numFmtId="0" fontId="16" fillId="0" borderId="76" xfId="0" applyFont="1" applyBorder="1" applyAlignment="1">
      <alignment horizontal="center" vertical="center"/>
    </xf>
    <xf numFmtId="0" fontId="16" fillId="0" borderId="7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42" fontId="16" fillId="0" borderId="18" xfId="0" applyNumberFormat="1" applyFont="1" applyBorder="1" applyAlignment="1">
      <alignment horizontal="right" vertical="center"/>
    </xf>
    <xf numFmtId="42" fontId="16" fillId="0" borderId="24" xfId="0" applyNumberFormat="1" applyFont="1" applyBorder="1" applyAlignment="1">
      <alignment horizontal="right" vertical="center"/>
    </xf>
    <xf numFmtId="0" fontId="16" fillId="0" borderId="12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26" xfId="0" applyFont="1" applyBorder="1" applyAlignment="1">
      <alignment horizontal="left" vertical="center"/>
    </xf>
    <xf numFmtId="42" fontId="16" fillId="0" borderId="0" xfId="0" applyNumberFormat="1" applyFont="1" applyAlignment="1">
      <alignment horizontal="right" vertical="center"/>
    </xf>
    <xf numFmtId="42" fontId="16" fillId="0" borderId="51" xfId="0" applyNumberFormat="1" applyFont="1" applyBorder="1" applyAlignment="1">
      <alignment horizontal="right" vertical="center"/>
    </xf>
    <xf numFmtId="0" fontId="16" fillId="0" borderId="13" xfId="0" applyFont="1" applyBorder="1" applyAlignment="1">
      <alignment horizontal="left" vertical="center"/>
    </xf>
    <xf numFmtId="0" fontId="16" fillId="0" borderId="19" xfId="0" applyFont="1" applyBorder="1" applyAlignment="1">
      <alignment horizontal="left" vertical="center"/>
    </xf>
    <xf numFmtId="0" fontId="16" fillId="0" borderId="27" xfId="0" applyFont="1" applyBorder="1" applyAlignment="1">
      <alignment horizontal="left" vertical="center"/>
    </xf>
    <xf numFmtId="42" fontId="16" fillId="0" borderId="19" xfId="0" applyNumberFormat="1" applyFont="1" applyBorder="1" applyAlignment="1">
      <alignment horizontal="right" vertical="center"/>
    </xf>
    <xf numFmtId="42" fontId="16" fillId="0" borderId="39" xfId="0" applyNumberFormat="1" applyFont="1" applyBorder="1" applyAlignment="1">
      <alignment horizontal="right" vertical="center"/>
    </xf>
    <xf numFmtId="0" fontId="16" fillId="0" borderId="3" xfId="0" applyFont="1" applyBorder="1" applyAlignment="1">
      <alignment horizontal="center" vertical="center" shrinkToFit="1"/>
    </xf>
    <xf numFmtId="0" fontId="16" fillId="0" borderId="72" xfId="0" applyFont="1" applyBorder="1" applyAlignment="1">
      <alignment horizontal="center" vertical="center" shrinkToFit="1"/>
    </xf>
    <xf numFmtId="0" fontId="16" fillId="0" borderId="74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8" fillId="0" borderId="4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 shrinkToFit="1"/>
    </xf>
    <xf numFmtId="0" fontId="18" fillId="0" borderId="71" xfId="0" applyFont="1" applyBorder="1" applyAlignment="1">
      <alignment horizontal="left" vertical="center" wrapText="1" shrinkToFit="1"/>
    </xf>
    <xf numFmtId="0" fontId="18" fillId="0" borderId="69" xfId="0" applyFont="1" applyBorder="1" applyAlignment="1">
      <alignment horizontal="left" vertical="center" wrapText="1"/>
    </xf>
    <xf numFmtId="0" fontId="18" fillId="0" borderId="70" xfId="0" applyFont="1" applyBorder="1" applyAlignment="1">
      <alignment horizontal="left" vertical="center" wrapText="1"/>
    </xf>
    <xf numFmtId="0" fontId="18" fillId="0" borderId="70" xfId="0" applyFont="1" applyBorder="1" applyAlignment="1">
      <alignment horizontal="left" vertical="center" wrapText="1" shrinkToFit="1"/>
    </xf>
    <xf numFmtId="0" fontId="18" fillId="0" borderId="73" xfId="0" applyFont="1" applyBorder="1" applyAlignment="1">
      <alignment horizontal="left" vertical="center" wrapText="1" shrinkToFit="1"/>
    </xf>
    <xf numFmtId="0" fontId="10" fillId="0" borderId="4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179" fontId="16" fillId="0" borderId="40" xfId="0" applyNumberFormat="1" applyFont="1" applyBorder="1" applyAlignment="1">
      <alignment horizontal="center" vertical="center" shrinkToFit="1"/>
    </xf>
    <xf numFmtId="179" fontId="16" fillId="0" borderId="31" xfId="0" applyNumberFormat="1" applyFont="1" applyBorder="1" applyAlignment="1">
      <alignment horizontal="center" vertical="center" shrinkToFit="1"/>
    </xf>
    <xf numFmtId="0" fontId="16" fillId="0" borderId="31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28" xfId="0" applyFont="1" applyBorder="1" applyAlignment="1">
      <alignment horizontal="left" vertical="center"/>
    </xf>
    <xf numFmtId="0" fontId="16" fillId="0" borderId="31" xfId="0" applyFont="1" applyBorder="1" applyAlignment="1">
      <alignment horizontal="left" vertical="center"/>
    </xf>
    <xf numFmtId="0" fontId="16" fillId="0" borderId="31" xfId="0" applyFont="1" applyBorder="1" applyAlignment="1">
      <alignment horizontal="right" vertical="center" shrinkToFit="1"/>
    </xf>
    <xf numFmtId="179" fontId="16" fillId="0" borderId="18" xfId="0" applyNumberFormat="1" applyFont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 shrinkToFit="1"/>
    </xf>
    <xf numFmtId="0" fontId="16" fillId="0" borderId="21" xfId="0" applyFont="1" applyBorder="1" applyAlignment="1">
      <alignment horizontal="center" vertical="center" shrinkToFit="1"/>
    </xf>
    <xf numFmtId="0" fontId="16" fillId="0" borderId="9" xfId="0" applyFont="1" applyBorder="1" applyAlignment="1">
      <alignment horizontal="center" vertical="center"/>
    </xf>
    <xf numFmtId="0" fontId="16" fillId="0" borderId="9" xfId="0" applyFont="1" applyBorder="1" applyAlignment="1">
      <alignment horizontal="right" vertical="center"/>
    </xf>
    <xf numFmtId="0" fontId="16" fillId="0" borderId="18" xfId="0" applyFont="1" applyBorder="1" applyAlignment="1">
      <alignment horizontal="right" vertical="center"/>
    </xf>
    <xf numFmtId="0" fontId="18" fillId="0" borderId="41" xfId="0" applyFont="1" applyBorder="1" applyAlignment="1">
      <alignment horizontal="center" vertical="top" wrapText="1"/>
    </xf>
    <xf numFmtId="0" fontId="18" fillId="0" borderId="42" xfId="0" applyFont="1" applyBorder="1" applyAlignment="1">
      <alignment horizontal="center" vertical="top" wrapText="1"/>
    </xf>
    <xf numFmtId="0" fontId="18" fillId="0" borderId="45" xfId="0" applyFont="1" applyBorder="1" applyAlignment="1">
      <alignment horizontal="center" vertical="top" wrapText="1"/>
    </xf>
    <xf numFmtId="42" fontId="18" fillId="0" borderId="47" xfId="0" applyNumberFormat="1" applyFont="1" applyBorder="1" applyAlignment="1">
      <alignment horizontal="center" vertical="center"/>
    </xf>
    <xf numFmtId="42" fontId="18" fillId="0" borderId="42" xfId="0" applyNumberFormat="1" applyFont="1" applyBorder="1" applyAlignment="1">
      <alignment horizontal="center" vertical="center"/>
    </xf>
    <xf numFmtId="42" fontId="18" fillId="0" borderId="45" xfId="0" applyNumberFormat="1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42" fontId="19" fillId="0" borderId="47" xfId="0" applyNumberFormat="1" applyFont="1" applyBorder="1" applyAlignment="1">
      <alignment horizontal="right" vertical="center"/>
    </xf>
    <xf numFmtId="0" fontId="19" fillId="0" borderId="42" xfId="0" applyFont="1" applyBorder="1" applyAlignment="1">
      <alignment horizontal="right" vertical="center"/>
    </xf>
    <xf numFmtId="0" fontId="19" fillId="0" borderId="45" xfId="0" applyFont="1" applyBorder="1" applyAlignment="1">
      <alignment horizontal="right" vertical="center"/>
    </xf>
    <xf numFmtId="42" fontId="16" fillId="0" borderId="47" xfId="0" applyNumberFormat="1" applyFont="1" applyBorder="1" applyAlignment="1">
      <alignment horizontal="right" vertical="center"/>
    </xf>
    <xf numFmtId="0" fontId="16" fillId="0" borderId="42" xfId="0" applyFont="1" applyBorder="1" applyAlignment="1">
      <alignment horizontal="right" vertical="center"/>
    </xf>
    <xf numFmtId="0" fontId="16" fillId="0" borderId="45" xfId="0" applyFont="1" applyBorder="1" applyAlignment="1">
      <alignment horizontal="right" vertical="center"/>
    </xf>
    <xf numFmtId="0" fontId="16" fillId="0" borderId="21" xfId="0" applyFont="1" applyBorder="1" applyAlignment="1">
      <alignment horizontal="right" vertical="center"/>
    </xf>
    <xf numFmtId="0" fontId="16" fillId="0" borderId="11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 shrinkToFit="1"/>
    </xf>
    <xf numFmtId="0" fontId="18" fillId="0" borderId="26" xfId="0" applyFont="1" applyBorder="1" applyAlignment="1">
      <alignment horizontal="left" vertical="center" shrinkToFit="1"/>
    </xf>
    <xf numFmtId="42" fontId="18" fillId="0" borderId="46" xfId="0" applyNumberFormat="1" applyFont="1" applyBorder="1" applyAlignment="1">
      <alignment horizontal="right" vertical="center"/>
    </xf>
    <xf numFmtId="42" fontId="18" fillId="0" borderId="0" xfId="0" applyNumberFormat="1" applyFont="1" applyAlignment="1">
      <alignment horizontal="right" vertical="center"/>
    </xf>
    <xf numFmtId="42" fontId="18" fillId="0" borderId="26" xfId="0" applyNumberFormat="1" applyFont="1" applyBorder="1" applyAlignment="1">
      <alignment horizontal="right" vertical="center"/>
    </xf>
    <xf numFmtId="42" fontId="16" fillId="0" borderId="46" xfId="0" applyNumberFormat="1" applyFont="1" applyBorder="1" applyAlignment="1">
      <alignment horizontal="center" vertical="center"/>
    </xf>
    <xf numFmtId="42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42" fontId="16" fillId="0" borderId="62" xfId="0" applyNumberFormat="1" applyFont="1" applyBorder="1" applyAlignment="1">
      <alignment horizontal="right" vertical="center"/>
    </xf>
    <xf numFmtId="42" fontId="16" fillId="0" borderId="63" xfId="0" applyNumberFormat="1" applyFont="1" applyBorder="1" applyAlignment="1">
      <alignment horizontal="right" vertical="center"/>
    </xf>
    <xf numFmtId="42" fontId="16" fillId="0" borderId="64" xfId="0" applyNumberFormat="1" applyFont="1" applyBorder="1" applyAlignment="1">
      <alignment horizontal="right" vertical="center"/>
    </xf>
    <xf numFmtId="181" fontId="16" fillId="0" borderId="62" xfId="0" applyNumberFormat="1" applyFont="1" applyBorder="1" applyAlignment="1">
      <alignment horizontal="right" vertical="center"/>
    </xf>
    <xf numFmtId="181" fontId="16" fillId="0" borderId="63" xfId="0" applyNumberFormat="1" applyFont="1" applyBorder="1" applyAlignment="1">
      <alignment horizontal="right" vertical="center"/>
    </xf>
    <xf numFmtId="181" fontId="16" fillId="0" borderId="64" xfId="0" applyNumberFormat="1" applyFont="1" applyBorder="1" applyAlignment="1">
      <alignment horizontal="right" vertical="center"/>
    </xf>
    <xf numFmtId="0" fontId="18" fillId="0" borderId="62" xfId="0" applyFont="1" applyBorder="1" applyAlignment="1">
      <alignment horizontal="center" vertical="center" shrinkToFit="1"/>
    </xf>
    <xf numFmtId="0" fontId="18" fillId="0" borderId="63" xfId="0" applyFont="1" applyBorder="1" applyAlignment="1">
      <alignment horizontal="center" vertical="center" shrinkToFit="1"/>
    </xf>
    <xf numFmtId="0" fontId="18" fillId="0" borderId="64" xfId="0" applyFont="1" applyBorder="1" applyAlignment="1">
      <alignment horizontal="center" vertical="center" shrinkToFit="1"/>
    </xf>
    <xf numFmtId="0" fontId="18" fillId="0" borderId="62" xfId="0" applyFont="1" applyBorder="1" applyAlignment="1">
      <alignment horizontal="left" vertical="center" shrinkToFit="1"/>
    </xf>
    <xf numFmtId="0" fontId="18" fillId="0" borderId="63" xfId="0" applyFont="1" applyBorder="1" applyAlignment="1">
      <alignment horizontal="left" vertical="center" shrinkToFit="1"/>
    </xf>
    <xf numFmtId="0" fontId="18" fillId="0" borderId="65" xfId="0" applyFont="1" applyBorder="1" applyAlignment="1">
      <alignment horizontal="left" vertical="center" shrinkToFit="1"/>
    </xf>
    <xf numFmtId="0" fontId="16" fillId="0" borderId="53" xfId="0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0" fontId="16" fillId="0" borderId="59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57" xfId="0" applyFont="1" applyBorder="1" applyAlignment="1">
      <alignment horizontal="center" vertical="center"/>
    </xf>
    <xf numFmtId="0" fontId="16" fillId="0" borderId="60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6" fillId="0" borderId="58" xfId="0" applyFont="1" applyBorder="1" applyAlignment="1">
      <alignment horizontal="center" vertical="center"/>
    </xf>
    <xf numFmtId="0" fontId="16" fillId="0" borderId="61" xfId="0" applyFont="1" applyBorder="1" applyAlignment="1">
      <alignment horizontal="center" vertical="center"/>
    </xf>
    <xf numFmtId="42" fontId="16" fillId="0" borderId="46" xfId="0" applyNumberFormat="1" applyFont="1" applyBorder="1" applyAlignment="1">
      <alignment horizontal="right" vertical="center"/>
    </xf>
    <xf numFmtId="42" fontId="16" fillId="0" borderId="26" xfId="0" applyNumberFormat="1" applyFont="1" applyBorder="1" applyAlignment="1">
      <alignment horizontal="right" vertical="center"/>
    </xf>
    <xf numFmtId="181" fontId="16" fillId="0" borderId="46" xfId="0" applyNumberFormat="1" applyFont="1" applyBorder="1" applyAlignment="1">
      <alignment horizontal="right" vertical="center"/>
    </xf>
    <xf numFmtId="181" fontId="16" fillId="0" borderId="0" xfId="0" applyNumberFormat="1" applyFont="1" applyAlignment="1">
      <alignment horizontal="right" vertical="center"/>
    </xf>
    <xf numFmtId="181" fontId="16" fillId="0" borderId="26" xfId="0" applyNumberFormat="1" applyFont="1" applyBorder="1" applyAlignment="1">
      <alignment horizontal="right" vertical="center"/>
    </xf>
    <xf numFmtId="0" fontId="18" fillId="0" borderId="46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8" fillId="0" borderId="26" xfId="0" applyFont="1" applyBorder="1" applyAlignment="1">
      <alignment horizontal="center" vertical="center" shrinkToFit="1"/>
    </xf>
    <xf numFmtId="0" fontId="18" fillId="0" borderId="46" xfId="0" applyFont="1" applyBorder="1" applyAlignment="1">
      <alignment horizontal="left" vertical="center" shrinkToFit="1"/>
    </xf>
    <xf numFmtId="0" fontId="18" fillId="0" borderId="51" xfId="0" applyFont="1" applyBorder="1" applyAlignment="1">
      <alignment horizontal="left" vertical="center" shrinkToFit="1"/>
    </xf>
    <xf numFmtId="0" fontId="16" fillId="0" borderId="0" xfId="0" applyFont="1" applyAlignment="1">
      <alignment horizontal="right" vertical="center"/>
    </xf>
    <xf numFmtId="0" fontId="16" fillId="0" borderId="26" xfId="0" applyFont="1" applyBorder="1" applyAlignment="1">
      <alignment horizontal="right" vertical="center"/>
    </xf>
    <xf numFmtId="0" fontId="18" fillId="0" borderId="12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26" xfId="0" applyFont="1" applyBorder="1" applyAlignment="1">
      <alignment horizontal="left" vertical="center"/>
    </xf>
    <xf numFmtId="0" fontId="16" fillId="0" borderId="70" xfId="0" applyFont="1" applyBorder="1" applyAlignment="1">
      <alignment horizontal="center" vertical="center" shrinkToFit="1"/>
    </xf>
    <xf numFmtId="0" fontId="16" fillId="0" borderId="73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16" fillId="0" borderId="71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top"/>
    </xf>
    <xf numFmtId="0" fontId="15" fillId="0" borderId="0" xfId="0" applyFont="1" applyAlignment="1">
      <alignment horizontal="center" vertical="center" shrinkToFit="1"/>
    </xf>
    <xf numFmtId="0" fontId="16" fillId="0" borderId="52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17" fillId="0" borderId="10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8" fillId="0" borderId="40" xfId="0" applyFont="1" applyBorder="1" applyAlignment="1">
      <alignment horizontal="left" vertical="center"/>
    </xf>
    <xf numFmtId="0" fontId="18" fillId="0" borderId="31" xfId="0" applyFont="1" applyBorder="1" applyAlignment="1">
      <alignment horizontal="left" vertical="center"/>
    </xf>
    <xf numFmtId="0" fontId="18" fillId="0" borderId="44" xfId="0" applyFont="1" applyBorder="1" applyAlignment="1">
      <alignment horizontal="left" vertical="center"/>
    </xf>
    <xf numFmtId="42" fontId="18" fillId="0" borderId="28" xfId="0" applyNumberFormat="1" applyFont="1" applyBorder="1" applyAlignment="1">
      <alignment horizontal="right" vertical="center"/>
    </xf>
    <xf numFmtId="42" fontId="18" fillId="0" borderId="31" xfId="0" applyNumberFormat="1" applyFont="1" applyBorder="1" applyAlignment="1">
      <alignment horizontal="right" vertical="center"/>
    </xf>
    <xf numFmtId="42" fontId="18" fillId="0" borderId="44" xfId="0" applyNumberFormat="1" applyFont="1" applyBorder="1" applyAlignment="1">
      <alignment horizontal="right" vertical="center"/>
    </xf>
    <xf numFmtId="0" fontId="16" fillId="0" borderId="44" xfId="0" applyFont="1" applyBorder="1" applyAlignment="1">
      <alignment horizontal="left" vertical="center"/>
    </xf>
    <xf numFmtId="42" fontId="16" fillId="0" borderId="28" xfId="0" applyNumberFormat="1" applyFont="1" applyBorder="1" applyAlignment="1">
      <alignment horizontal="right" vertical="center"/>
    </xf>
    <xf numFmtId="0" fontId="16" fillId="0" borderId="31" xfId="0" applyFont="1" applyBorder="1" applyAlignment="1">
      <alignment horizontal="right" vertical="center"/>
    </xf>
    <xf numFmtId="0" fontId="16" fillId="0" borderId="44" xfId="0" applyFont="1" applyBorder="1" applyAlignment="1">
      <alignment horizontal="right" vertical="center"/>
    </xf>
    <xf numFmtId="0" fontId="16" fillId="0" borderId="28" xfId="0" applyFont="1" applyBorder="1" applyAlignment="1">
      <alignment horizontal="right" vertical="center"/>
    </xf>
    <xf numFmtId="0" fontId="18" fillId="0" borderId="1" xfId="0" applyFont="1" applyBorder="1" applyAlignment="1">
      <alignment horizontal="center" vertical="center" shrinkToFit="1"/>
    </xf>
    <xf numFmtId="0" fontId="18" fillId="0" borderId="7" xfId="0" applyFont="1" applyBorder="1" applyAlignment="1">
      <alignment horizontal="center" vertical="center" shrinkToFit="1"/>
    </xf>
    <xf numFmtId="0" fontId="18" fillId="0" borderId="10" xfId="0" applyFont="1" applyBorder="1" applyAlignment="1">
      <alignment horizontal="center" vertical="center" shrinkToFit="1"/>
    </xf>
    <xf numFmtId="0" fontId="18" fillId="0" borderId="25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right"/>
    </xf>
    <xf numFmtId="0" fontId="9" fillId="0" borderId="7" xfId="0" applyFont="1" applyBorder="1" applyAlignment="1">
      <alignment horizontal="center"/>
    </xf>
    <xf numFmtId="0" fontId="9" fillId="0" borderId="19" xfId="0" applyFont="1" applyBorder="1" applyAlignment="1">
      <alignment horizontal="right"/>
    </xf>
    <xf numFmtId="0" fontId="9" fillId="0" borderId="0" xfId="0" applyFont="1" applyAlignment="1">
      <alignment horizontal="left" vertical="distributed" wrapText="1"/>
    </xf>
    <xf numFmtId="0" fontId="9" fillId="0" borderId="19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shrinkToFit="1"/>
    </xf>
    <xf numFmtId="177" fontId="9" fillId="0" borderId="0" xfId="0" applyNumberFormat="1" applyFont="1" applyAlignment="1">
      <alignment horizontal="left" vertical="center"/>
    </xf>
    <xf numFmtId="0" fontId="22" fillId="0" borderId="0" xfId="0" applyFont="1" applyAlignment="1">
      <alignment horizontal="left" vertical="top"/>
    </xf>
    <xf numFmtId="0" fontId="21" fillId="0" borderId="0" xfId="0" applyFont="1" applyAlignment="1">
      <alignment horizontal="left" vertical="top"/>
    </xf>
    <xf numFmtId="179" fontId="10" fillId="0" borderId="0" xfId="0" applyNumberFormat="1" applyFont="1" applyAlignment="1">
      <alignment horizontal="distributed" vertical="center" shrinkToFit="1"/>
    </xf>
    <xf numFmtId="0" fontId="15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top" shrinkToFit="1"/>
    </xf>
    <xf numFmtId="38" fontId="10" fillId="0" borderId="0" xfId="2" applyFont="1" applyFill="1" applyAlignment="1">
      <alignment horizontal="right" vertical="center"/>
    </xf>
    <xf numFmtId="0" fontId="10" fillId="0" borderId="0" xfId="0" applyFont="1" applyAlignment="1">
      <alignment horizontal="left" vertical="center" wrapText="1" shrinkToFit="1"/>
    </xf>
    <xf numFmtId="0" fontId="10" fillId="0" borderId="0" xfId="0" applyFont="1" applyAlignment="1">
      <alignment horizontal="center" vertical="top" wrapText="1" shrinkToFit="1"/>
    </xf>
    <xf numFmtId="0" fontId="10" fillId="0" borderId="0" xfId="0" applyFont="1" applyAlignment="1">
      <alignment horizontal="left" vertical="top" shrinkToFit="1"/>
    </xf>
    <xf numFmtId="0" fontId="10" fillId="0" borderId="0" xfId="0" applyFont="1" applyAlignment="1">
      <alignment horizontal="justify" vertical="top" wrapText="1"/>
    </xf>
    <xf numFmtId="0" fontId="10" fillId="0" borderId="0" xfId="0" applyFont="1" applyAlignment="1">
      <alignment horizontal="right" vertical="center" shrinkToFit="1"/>
    </xf>
    <xf numFmtId="178" fontId="10" fillId="0" borderId="0" xfId="0" applyNumberFormat="1" applyFont="1" applyAlignment="1">
      <alignment horizontal="center" vertical="center"/>
    </xf>
    <xf numFmtId="182" fontId="10" fillId="0" borderId="0" xfId="0" applyNumberFormat="1" applyFont="1" applyAlignment="1">
      <alignment horizontal="left" vertical="center"/>
    </xf>
    <xf numFmtId="180" fontId="10" fillId="0" borderId="0" xfId="0" applyNumberFormat="1" applyFont="1" applyAlignment="1">
      <alignment horizontal="left" vertical="center"/>
    </xf>
    <xf numFmtId="182" fontId="10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right" vertical="top" shrinkToFit="1"/>
    </xf>
    <xf numFmtId="0" fontId="23" fillId="0" borderId="0" xfId="0" applyFont="1" applyAlignment="1">
      <alignment horizontal="justify" vertical="top" wrapText="1"/>
    </xf>
    <xf numFmtId="180" fontId="10" fillId="0" borderId="0" xfId="0" applyNumberFormat="1" applyFont="1" applyAlignment="1">
      <alignment horizontal="center" vertical="center" shrinkToFit="1"/>
    </xf>
  </cellXfs>
  <cellStyles count="4">
    <cellStyle name="ハイパーリンク" xfId="3" builtinId="8"/>
    <cellStyle name="桁区切り" xfId="2" builtinId="6"/>
    <cellStyle name="標準" xfId="0" builtinId="0"/>
    <cellStyle name="標準 3" xfId="1" xr:uid="{00000000-0005-0000-0000-000002000000}"/>
  </cellStyles>
  <dxfs count="14"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ont>
        <color theme="1"/>
      </font>
      <fill>
        <patternFill patternType="solid"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15</xdr:row>
      <xdr:rowOff>0</xdr:rowOff>
    </xdr:from>
    <xdr:to>
      <xdr:col>54</xdr:col>
      <xdr:colOff>31750</xdr:colOff>
      <xdr:row>25</xdr:row>
      <xdr:rowOff>38100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7BA679E-F188-476A-A31B-E448D3CF8615}"/>
            </a:ext>
          </a:extLst>
        </xdr:cNvPr>
        <xdr:cNvSpPr>
          <a:spLocks noChangeArrowheads="1"/>
        </xdr:cNvSpPr>
      </xdr:nvSpPr>
      <xdr:spPr>
        <a:xfrm>
          <a:off x="3800475" y="3429000"/>
          <a:ext cx="7032625" cy="2419350"/>
        </a:xfrm>
        <a:prstGeom prst="rect">
          <a:avLst/>
        </a:prstGeom>
        <a:solidFill>
          <a:srgbClr val="FFFFFF"/>
        </a:solidFill>
        <a:ln w="9525" cap="flat" cmpd="sng">
          <a:solidFill>
            <a:srgbClr val="C0504D"/>
          </a:solidFill>
          <a:miter lim="800000"/>
          <a:headEnd/>
          <a:tailEnd/>
        </a:ln>
      </xdr:spPr>
      <xdr:txBody>
        <a:bodyPr vertOverflow="clip" horzOverflow="overflow" wrap="square" anchor="ctr" upright="1"/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黄色・青色セルを埋めていただくとその他のシートが完成するようになっております。</a:t>
          </a:r>
          <a:br>
            <a:rPr lang="en-US" altLang="ja-JP" sz="2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</a:br>
          <a:r>
            <a:rPr lang="ja-JP" altLang="en-US" sz="2000" b="1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事前相談→黄色セル</a:t>
          </a:r>
          <a:br>
            <a:rPr lang="en-US" altLang="ja-JP" sz="2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</a:br>
          <a:r>
            <a:rPr lang="ja-JP" altLang="en-US" sz="2000" b="1" i="0" u="none" strike="noStrike" baseline="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実績報告→青色セル</a:t>
          </a:r>
          <a:endParaRPr lang="en-US" altLang="ja-JP" sz="2000" b="1" i="0" u="none" strike="noStrike" baseline="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 rtl="0">
            <a:defRPr sz="1000"/>
          </a:pPr>
          <a:r>
            <a:rPr lang="en-US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事前相談時は、黄色セル部分の</a:t>
          </a:r>
          <a:r>
            <a:rPr lang="ja-JP" altLang="en-US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み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入力漏れがないようにご記入ください。</a:t>
          </a:r>
          <a:endParaRPr lang="en-US" altLang="ja-JP" sz="1400" b="1" i="0" u="none" strike="noStrike" baseline="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algn="l" rtl="0">
            <a:defRPr sz="1000"/>
          </a:pPr>
          <a:r>
            <a:rPr lang="en-US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交付申請兼実績報告時は、（黄色、青色）すべてのセルにご記入ください。</a:t>
          </a:r>
          <a:endParaRPr lang="en-US" altLang="ja-JP" sz="1400" b="1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19</xdr:col>
      <xdr:colOff>44450</xdr:colOff>
      <xdr:row>19</xdr:row>
      <xdr:rowOff>12700</xdr:rowOff>
    </xdr:from>
    <xdr:to>
      <xdr:col>35</xdr:col>
      <xdr:colOff>149225</xdr:colOff>
      <xdr:row>20</xdr:row>
      <xdr:rowOff>117475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2AFE4BD8-9D74-4FB0-AC12-2CD58FE7F5D6}"/>
            </a:ext>
          </a:extLst>
        </xdr:cNvPr>
        <xdr:cNvSpPr/>
      </xdr:nvSpPr>
      <xdr:spPr>
        <a:xfrm>
          <a:off x="3844925" y="4394200"/>
          <a:ext cx="3305175" cy="342900"/>
        </a:xfrm>
        <a:prstGeom prst="rect">
          <a:avLst/>
        </a:prstGeom>
        <a:solidFill>
          <a:srgbClr val="FFFF00">
            <a:alpha val="55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53975</xdr:colOff>
      <xdr:row>20</xdr:row>
      <xdr:rowOff>193675</xdr:rowOff>
    </xdr:from>
    <xdr:to>
      <xdr:col>35</xdr:col>
      <xdr:colOff>158750</xdr:colOff>
      <xdr:row>22</xdr:row>
      <xdr:rowOff>50800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DC2F2DE7-1BC7-40D3-B730-AA3E0F59741F}"/>
            </a:ext>
          </a:extLst>
        </xdr:cNvPr>
        <xdr:cNvSpPr/>
      </xdr:nvSpPr>
      <xdr:spPr>
        <a:xfrm>
          <a:off x="3854450" y="4813300"/>
          <a:ext cx="3305175" cy="333375"/>
        </a:xfrm>
        <a:prstGeom prst="rect">
          <a:avLst/>
        </a:prstGeom>
        <a:solidFill>
          <a:schemeClr val="accent1">
            <a:alpha val="5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15</xdr:row>
      <xdr:rowOff>0</xdr:rowOff>
    </xdr:from>
    <xdr:to>
      <xdr:col>54</xdr:col>
      <xdr:colOff>31750</xdr:colOff>
      <xdr:row>25</xdr:row>
      <xdr:rowOff>38100</xdr:rowOff>
    </xdr:to>
    <xdr:sp macro="" textlink="">
      <xdr:nvSpPr>
        <xdr:cNvPr id="4" name="テキスト ボックス 1">
          <a:extLst>
            <a:ext uri="{FF2B5EF4-FFF2-40B4-BE49-F238E27FC236}">
              <a16:creationId xmlns:a16="http://schemas.microsoft.com/office/drawing/2014/main" id="{9277C9CD-6CB3-415D-BB9A-8F73C4F25C67}"/>
            </a:ext>
          </a:extLst>
        </xdr:cNvPr>
        <xdr:cNvSpPr>
          <a:spLocks noChangeArrowheads="1"/>
        </xdr:cNvSpPr>
      </xdr:nvSpPr>
      <xdr:spPr>
        <a:xfrm>
          <a:off x="3800475" y="3429000"/>
          <a:ext cx="7032625" cy="2419350"/>
        </a:xfrm>
        <a:prstGeom prst="rect">
          <a:avLst/>
        </a:prstGeom>
        <a:solidFill>
          <a:srgbClr val="FFFFFF"/>
        </a:solidFill>
        <a:ln w="9525" cap="flat" cmpd="sng">
          <a:solidFill>
            <a:srgbClr val="C0504D"/>
          </a:solidFill>
          <a:miter lim="800000"/>
          <a:headEnd/>
          <a:tailEnd/>
        </a:ln>
      </xdr:spPr>
      <xdr:txBody>
        <a:bodyPr vertOverflow="clip" horzOverflow="overflow" wrap="square" anchor="ctr" upright="1"/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黄色・青色セルを埋めていただくとその他のシートが完成するようになっております。</a:t>
          </a:r>
          <a:br>
            <a:rPr lang="en-US" altLang="ja-JP" sz="2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</a:br>
          <a:r>
            <a:rPr lang="ja-JP" altLang="en-US" sz="2000" b="1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事前相談→黄色セル</a:t>
          </a:r>
          <a:br>
            <a:rPr lang="en-US" altLang="ja-JP" sz="2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</a:br>
          <a:r>
            <a:rPr lang="ja-JP" altLang="en-US" sz="2000" b="1" i="0" u="none" strike="noStrike" baseline="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実績報告→青色セル</a:t>
          </a:r>
          <a:endParaRPr lang="en-US" altLang="ja-JP" sz="2000" b="1" i="0" u="none" strike="noStrike" baseline="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 rtl="0">
            <a:defRPr sz="1000"/>
          </a:pPr>
          <a:r>
            <a:rPr lang="en-US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事前相談時は、黄色セル部分の</a:t>
          </a:r>
          <a:r>
            <a:rPr lang="ja-JP" altLang="en-US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み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入力漏れがないようにご記入ください。</a:t>
          </a:r>
          <a:endParaRPr lang="en-US" altLang="ja-JP" sz="1400" b="1" i="0" u="none" strike="noStrike" baseline="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algn="l" rtl="0">
            <a:defRPr sz="1000"/>
          </a:pPr>
          <a:r>
            <a:rPr lang="en-US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交付申請兼実績報告時は、（黄色、青色）すべてのセルにご記入ください。</a:t>
          </a:r>
          <a:endParaRPr lang="en-US" altLang="ja-JP" sz="1400" b="1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19</xdr:col>
      <xdr:colOff>44450</xdr:colOff>
      <xdr:row>19</xdr:row>
      <xdr:rowOff>12700</xdr:rowOff>
    </xdr:from>
    <xdr:to>
      <xdr:col>35</xdr:col>
      <xdr:colOff>149225</xdr:colOff>
      <xdr:row>20</xdr:row>
      <xdr:rowOff>117475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625F4DF7-A631-4809-BC69-01A242F6A31A}"/>
            </a:ext>
          </a:extLst>
        </xdr:cNvPr>
        <xdr:cNvSpPr/>
      </xdr:nvSpPr>
      <xdr:spPr>
        <a:xfrm>
          <a:off x="3844925" y="4394200"/>
          <a:ext cx="3305175" cy="342900"/>
        </a:xfrm>
        <a:prstGeom prst="rect">
          <a:avLst/>
        </a:prstGeom>
        <a:solidFill>
          <a:srgbClr val="FFFF00">
            <a:alpha val="55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53975</xdr:colOff>
      <xdr:row>20</xdr:row>
      <xdr:rowOff>193675</xdr:rowOff>
    </xdr:from>
    <xdr:to>
      <xdr:col>35</xdr:col>
      <xdr:colOff>158750</xdr:colOff>
      <xdr:row>22</xdr:row>
      <xdr:rowOff>50800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4A620894-F10F-4D83-8D70-C98E025367E6}"/>
            </a:ext>
          </a:extLst>
        </xdr:cNvPr>
        <xdr:cNvSpPr/>
      </xdr:nvSpPr>
      <xdr:spPr>
        <a:xfrm>
          <a:off x="3854450" y="4813300"/>
          <a:ext cx="3305175" cy="333375"/>
        </a:xfrm>
        <a:prstGeom prst="rect">
          <a:avLst/>
        </a:prstGeom>
        <a:solidFill>
          <a:schemeClr val="accent1">
            <a:alpha val="5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okudoziro@abc" TargetMode="External"/><Relationship Id="rId1" Type="http://schemas.openxmlformats.org/officeDocument/2006/relationships/hyperlink" Target="mailto:kokudosaburo@abc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75817-F72F-4881-B165-89025A5898E5}">
  <sheetPr codeName="Sheet1">
    <tabColor rgb="FFFF0000"/>
  </sheetPr>
  <dimension ref="A2:BF86"/>
  <sheetViews>
    <sheetView view="pageBreakPreview" zoomScale="80" zoomScaleSheetLayoutView="80" workbookViewId="0">
      <selection activeCell="B6" sqref="B6:E6"/>
    </sheetView>
  </sheetViews>
  <sheetFormatPr defaultColWidth="9" defaultRowHeight="18.75" x14ac:dyDescent="0.15"/>
  <cols>
    <col min="1" max="1" width="2.625" style="3" customWidth="1"/>
    <col min="2" max="2" width="2.625" style="7" customWidth="1"/>
    <col min="3" max="20" width="2.625" style="3" customWidth="1"/>
    <col min="21" max="22" width="2.75" style="3" customWidth="1"/>
    <col min="23" max="23" width="4.625" style="3" customWidth="1"/>
    <col min="24" max="28" width="2.75" style="3" customWidth="1"/>
    <col min="29" max="100" width="2.625" style="3" customWidth="1"/>
    <col min="101" max="101" width="9" style="3" customWidth="1"/>
    <col min="102" max="16384" width="9" style="3"/>
  </cols>
  <sheetData>
    <row r="2" spans="2:55" x14ac:dyDescent="0.15">
      <c r="B2" s="173" t="s">
        <v>0</v>
      </c>
      <c r="C2" s="191"/>
      <c r="D2" s="191"/>
      <c r="E2" s="174"/>
      <c r="F2" s="265" t="s">
        <v>1</v>
      </c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7"/>
      <c r="AA2" s="173" t="s">
        <v>2</v>
      </c>
      <c r="AB2" s="191"/>
      <c r="AC2" s="191"/>
      <c r="AD2" s="191"/>
      <c r="AE2" s="191"/>
      <c r="AF2" s="174"/>
      <c r="AG2" s="269" t="s">
        <v>3</v>
      </c>
      <c r="AH2" s="269"/>
      <c r="AI2" s="269"/>
      <c r="AJ2" s="269"/>
      <c r="AK2" s="269"/>
      <c r="AL2" s="269"/>
      <c r="AM2" s="269"/>
      <c r="AN2" s="269"/>
      <c r="AO2" s="269"/>
      <c r="AP2" s="269"/>
      <c r="AQ2" s="269"/>
      <c r="AR2" s="269"/>
      <c r="AS2" s="269"/>
      <c r="AT2" s="269"/>
      <c r="AU2" s="269"/>
      <c r="AV2" s="269"/>
      <c r="AW2" s="269"/>
      <c r="AX2" s="269"/>
    </row>
    <row r="3" spans="2:55" x14ac:dyDescent="0.15">
      <c r="B3" s="173" t="s">
        <v>4</v>
      </c>
      <c r="C3" s="191"/>
      <c r="D3" s="191"/>
      <c r="E3" s="174"/>
      <c r="F3" s="265" t="s">
        <v>5</v>
      </c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6"/>
      <c r="W3" s="266"/>
      <c r="X3" s="267"/>
      <c r="AA3" s="259" t="s">
        <v>6</v>
      </c>
      <c r="AB3" s="260"/>
      <c r="AC3" s="260"/>
      <c r="AD3" s="261"/>
      <c r="AE3" s="173" t="s">
        <v>7</v>
      </c>
      <c r="AF3" s="174"/>
      <c r="AG3" s="248" t="s">
        <v>8</v>
      </c>
      <c r="AH3" s="248"/>
      <c r="AI3" s="248"/>
      <c r="AJ3" s="248"/>
      <c r="AK3" s="248"/>
      <c r="AL3" s="248"/>
      <c r="AM3" s="248"/>
      <c r="AN3" s="248"/>
      <c r="AO3" s="248"/>
      <c r="AP3" s="248"/>
      <c r="AQ3" s="248"/>
      <c r="AR3" s="248"/>
      <c r="AS3" s="248"/>
      <c r="AT3" s="248"/>
      <c r="AU3" s="248"/>
      <c r="AV3" s="248"/>
      <c r="AW3" s="248"/>
      <c r="AX3" s="248"/>
    </row>
    <row r="4" spans="2:55" x14ac:dyDescent="0.15">
      <c r="B4" s="173" t="s">
        <v>9</v>
      </c>
      <c r="C4" s="191"/>
      <c r="D4" s="191"/>
      <c r="E4" s="174"/>
      <c r="F4" s="270">
        <v>45900</v>
      </c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57"/>
      <c r="T4" s="257"/>
      <c r="U4" s="257"/>
      <c r="V4" s="257"/>
      <c r="W4" s="257"/>
      <c r="X4" s="258"/>
      <c r="AA4" s="262"/>
      <c r="AB4" s="263"/>
      <c r="AC4" s="263"/>
      <c r="AD4" s="264"/>
      <c r="AE4" s="173" t="s">
        <v>10</v>
      </c>
      <c r="AF4" s="174"/>
      <c r="AG4" s="268" t="s">
        <v>11</v>
      </c>
      <c r="AH4" s="268"/>
      <c r="AI4" s="268"/>
      <c r="AJ4" s="268"/>
      <c r="AK4" s="268"/>
      <c r="AL4" s="268"/>
      <c r="AM4" s="268"/>
      <c r="AN4" s="268"/>
      <c r="AO4" s="268"/>
      <c r="AP4" s="268"/>
      <c r="AQ4" s="268"/>
      <c r="AR4" s="268"/>
      <c r="AS4" s="268"/>
      <c r="AT4" s="268"/>
      <c r="AU4" s="268"/>
      <c r="AV4" s="268"/>
      <c r="AW4" s="268"/>
      <c r="AX4" s="268"/>
    </row>
    <row r="5" spans="2:55" x14ac:dyDescent="0.15">
      <c r="B5" s="173" t="s">
        <v>7</v>
      </c>
      <c r="C5" s="191"/>
      <c r="D5" s="191"/>
      <c r="E5" s="174"/>
      <c r="F5" s="256" t="s">
        <v>8</v>
      </c>
      <c r="G5" s="257"/>
      <c r="H5" s="257"/>
      <c r="I5" s="257"/>
      <c r="J5" s="257"/>
      <c r="K5" s="257"/>
      <c r="L5" s="257"/>
      <c r="M5" s="257"/>
      <c r="N5" s="257"/>
      <c r="O5" s="257"/>
      <c r="P5" s="257"/>
      <c r="Q5" s="257"/>
      <c r="R5" s="257"/>
      <c r="S5" s="257"/>
      <c r="T5" s="257"/>
      <c r="U5" s="257"/>
      <c r="V5" s="257"/>
      <c r="W5" s="257"/>
      <c r="X5" s="258"/>
      <c r="AA5" s="259" t="s">
        <v>12</v>
      </c>
      <c r="AB5" s="260"/>
      <c r="AC5" s="260"/>
      <c r="AD5" s="261"/>
      <c r="AE5" s="173" t="s">
        <v>13</v>
      </c>
      <c r="AF5" s="174"/>
      <c r="AG5" s="248" t="s">
        <v>14</v>
      </c>
      <c r="AH5" s="248"/>
      <c r="AI5" s="248"/>
      <c r="AJ5" s="248"/>
      <c r="AK5" s="248"/>
      <c r="AL5" s="248"/>
      <c r="AM5" s="248"/>
      <c r="AN5" s="248"/>
      <c r="AO5" s="248"/>
      <c r="AP5" s="248"/>
      <c r="AQ5" s="248"/>
      <c r="AR5" s="248"/>
      <c r="AS5" s="248"/>
      <c r="AT5" s="248"/>
      <c r="AU5" s="248"/>
      <c r="AV5" s="248"/>
      <c r="AW5" s="248"/>
      <c r="AX5" s="248"/>
    </row>
    <row r="6" spans="2:55" x14ac:dyDescent="0.15">
      <c r="B6" s="178" t="s">
        <v>15</v>
      </c>
      <c r="C6" s="179"/>
      <c r="D6" s="179"/>
      <c r="E6" s="180"/>
      <c r="F6" s="256" t="s">
        <v>16</v>
      </c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7"/>
      <c r="R6" s="257"/>
      <c r="S6" s="257"/>
      <c r="T6" s="257"/>
      <c r="U6" s="257"/>
      <c r="V6" s="257"/>
      <c r="W6" s="257"/>
      <c r="X6" s="258"/>
      <c r="AA6" s="262"/>
      <c r="AB6" s="263"/>
      <c r="AC6" s="263"/>
      <c r="AD6" s="264"/>
      <c r="AE6" s="173" t="s">
        <v>10</v>
      </c>
      <c r="AF6" s="174"/>
      <c r="AG6" s="268" t="s">
        <v>17</v>
      </c>
      <c r="AH6" s="268"/>
      <c r="AI6" s="268"/>
      <c r="AJ6" s="268"/>
      <c r="AK6" s="268"/>
      <c r="AL6" s="268"/>
      <c r="AM6" s="268"/>
      <c r="AN6" s="268"/>
      <c r="AO6" s="268"/>
      <c r="AP6" s="268"/>
      <c r="AQ6" s="268"/>
      <c r="AR6" s="268"/>
      <c r="AS6" s="268"/>
      <c r="AT6" s="268"/>
      <c r="AU6" s="268"/>
      <c r="AV6" s="268"/>
      <c r="AW6" s="268"/>
      <c r="AX6" s="268"/>
    </row>
    <row r="7" spans="2:55" x14ac:dyDescent="0.15">
      <c r="B7" s="80" t="s">
        <v>18</v>
      </c>
      <c r="C7" s="80"/>
      <c r="D7" s="80"/>
      <c r="E7" s="80"/>
      <c r="F7" s="248" t="s">
        <v>19</v>
      </c>
      <c r="G7" s="248"/>
      <c r="H7" s="248"/>
      <c r="I7" s="248"/>
      <c r="J7" s="248"/>
      <c r="K7" s="248"/>
      <c r="L7" s="248"/>
      <c r="M7" s="248"/>
      <c r="N7" s="248"/>
      <c r="O7" s="248"/>
      <c r="P7" s="248"/>
      <c r="Q7" s="248"/>
      <c r="R7" s="248"/>
      <c r="S7" s="248"/>
      <c r="T7" s="248"/>
      <c r="U7" s="248"/>
      <c r="V7" s="248"/>
      <c r="W7" s="248"/>
      <c r="X7" s="248"/>
      <c r="AA7" s="173" t="s">
        <v>20</v>
      </c>
      <c r="AB7" s="191"/>
      <c r="AC7" s="191"/>
      <c r="AD7" s="191"/>
      <c r="AE7" s="191"/>
      <c r="AF7" s="174"/>
      <c r="AG7" s="256" t="s">
        <v>21</v>
      </c>
      <c r="AH7" s="257"/>
      <c r="AI7" s="257"/>
      <c r="AJ7" s="257"/>
      <c r="AK7" s="257"/>
      <c r="AL7" s="257"/>
      <c r="AM7" s="258"/>
      <c r="AN7" s="173" t="s">
        <v>22</v>
      </c>
      <c r="AO7" s="191"/>
      <c r="AP7" s="191"/>
      <c r="AQ7" s="191"/>
      <c r="AR7" s="174"/>
      <c r="AS7" s="265" t="s">
        <v>23</v>
      </c>
      <c r="AT7" s="266"/>
      <c r="AU7" s="266"/>
      <c r="AV7" s="266"/>
      <c r="AW7" s="266"/>
      <c r="AX7" s="267"/>
    </row>
    <row r="8" spans="2:55" x14ac:dyDescent="0.15">
      <c r="B8" s="3"/>
      <c r="AA8" s="173" t="s">
        <v>24</v>
      </c>
      <c r="AB8" s="191"/>
      <c r="AC8" s="191"/>
      <c r="AD8" s="191"/>
      <c r="AE8" s="191"/>
      <c r="AF8" s="174"/>
      <c r="AG8" s="256" t="s">
        <v>25</v>
      </c>
      <c r="AH8" s="257"/>
      <c r="AI8" s="257"/>
      <c r="AJ8" s="257"/>
      <c r="AK8" s="257"/>
      <c r="AL8" s="257"/>
      <c r="AM8" s="258"/>
      <c r="AN8" s="173" t="s">
        <v>26</v>
      </c>
      <c r="AO8" s="191"/>
      <c r="AP8" s="191"/>
      <c r="AQ8" s="191"/>
      <c r="AR8" s="174"/>
      <c r="AS8" s="265" t="s">
        <v>27</v>
      </c>
      <c r="AT8" s="266"/>
      <c r="AU8" s="266"/>
      <c r="AV8" s="266"/>
      <c r="AW8" s="266"/>
      <c r="AX8" s="267"/>
    </row>
    <row r="9" spans="2:55" x14ac:dyDescent="0.15">
      <c r="AA9" s="173" t="s">
        <v>28</v>
      </c>
      <c r="AB9" s="191"/>
      <c r="AC9" s="191"/>
      <c r="AD9" s="191"/>
      <c r="AE9" s="191"/>
      <c r="AF9" s="174"/>
      <c r="AG9" s="248" t="s">
        <v>29</v>
      </c>
      <c r="AH9" s="248"/>
      <c r="AI9" s="248"/>
      <c r="AJ9" s="248"/>
      <c r="AK9" s="248"/>
      <c r="AL9" s="248"/>
      <c r="AM9" s="248"/>
      <c r="AN9" s="248"/>
      <c r="AO9" s="248"/>
      <c r="AP9" s="248"/>
      <c r="AQ9" s="248"/>
      <c r="AR9" s="248"/>
      <c r="AS9" s="248"/>
      <c r="AT9" s="248"/>
      <c r="AU9" s="248"/>
      <c r="AV9" s="248"/>
      <c r="AW9" s="248"/>
      <c r="AX9" s="248"/>
    </row>
    <row r="10" spans="2:55" x14ac:dyDescent="0.15">
      <c r="AA10" s="173" t="s">
        <v>30</v>
      </c>
      <c r="AB10" s="191"/>
      <c r="AC10" s="191"/>
      <c r="AD10" s="191"/>
      <c r="AE10" s="191"/>
      <c r="AF10" s="191"/>
      <c r="AG10" s="253" t="s">
        <v>31</v>
      </c>
      <c r="AH10" s="254"/>
      <c r="AI10" s="254"/>
      <c r="AJ10" s="254"/>
      <c r="AK10" s="254"/>
      <c r="AL10" s="254"/>
      <c r="AM10" s="254"/>
      <c r="AN10" s="254"/>
      <c r="AO10" s="254"/>
      <c r="AP10" s="254"/>
      <c r="AQ10" s="254"/>
      <c r="AR10" s="254"/>
      <c r="AS10" s="254"/>
      <c r="AT10" s="254"/>
      <c r="AU10" s="254"/>
      <c r="AV10" s="254"/>
      <c r="AW10" s="254"/>
      <c r="AX10" s="254"/>
    </row>
    <row r="11" spans="2:55" x14ac:dyDescent="0.15">
      <c r="B11" s="248" t="s">
        <v>32</v>
      </c>
      <c r="C11" s="248"/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P11" s="248"/>
      <c r="Q11" s="248"/>
      <c r="R11" s="248"/>
      <c r="S11" s="248"/>
      <c r="T11" s="255" t="s">
        <v>33</v>
      </c>
      <c r="U11" s="255"/>
      <c r="V11" s="255"/>
      <c r="W11" s="255"/>
      <c r="X11" s="255"/>
      <c r="BC11" s="3" t="s">
        <v>34</v>
      </c>
    </row>
    <row r="12" spans="2:55" x14ac:dyDescent="0.15">
      <c r="B12" s="248" t="s">
        <v>35</v>
      </c>
      <c r="C12" s="248"/>
      <c r="D12" s="248"/>
      <c r="E12" s="248"/>
      <c r="F12" s="248"/>
      <c r="G12" s="248"/>
      <c r="H12" s="248"/>
      <c r="I12" s="248"/>
      <c r="J12" s="248"/>
      <c r="K12" s="248"/>
      <c r="L12" s="248"/>
      <c r="M12" s="248"/>
      <c r="N12" s="248"/>
      <c r="O12" s="248"/>
      <c r="P12" s="248"/>
      <c r="Q12" s="248"/>
      <c r="R12" s="248"/>
      <c r="S12" s="248"/>
      <c r="T12" s="249"/>
      <c r="U12" s="249"/>
      <c r="V12" s="249"/>
      <c r="W12" s="249"/>
      <c r="X12" s="249"/>
      <c r="Z12" s="76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BC12" s="3" t="s">
        <v>33</v>
      </c>
    </row>
    <row r="13" spans="2:55" ht="3.75" customHeight="1" x14ac:dyDescent="0.15"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</row>
    <row r="14" spans="2:55" x14ac:dyDescent="0.15">
      <c r="B14" s="77" t="s">
        <v>36</v>
      </c>
    </row>
    <row r="15" spans="2:55" ht="3.75" customHeight="1" thickBot="1" x14ac:dyDescent="0.2"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</row>
    <row r="16" spans="2:55" x14ac:dyDescent="0.15">
      <c r="B16" s="29"/>
      <c r="C16" s="250" t="s">
        <v>37</v>
      </c>
      <c r="D16" s="251"/>
      <c r="E16" s="252"/>
      <c r="F16" s="251" t="s">
        <v>38</v>
      </c>
      <c r="G16" s="251"/>
      <c r="H16" s="251"/>
      <c r="I16" s="252"/>
      <c r="J16" s="251" t="s">
        <v>39</v>
      </c>
      <c r="K16" s="251"/>
      <c r="L16" s="251"/>
      <c r="M16" s="252"/>
      <c r="N16" s="110" t="s">
        <v>40</v>
      </c>
      <c r="O16" s="109"/>
      <c r="P16" s="110" t="s">
        <v>41</v>
      </c>
      <c r="Q16" s="108"/>
      <c r="R16" s="111"/>
    </row>
    <row r="17" spans="2:29" x14ac:dyDescent="0.15">
      <c r="B17" s="30">
        <v>1</v>
      </c>
      <c r="C17" s="226" t="s">
        <v>42</v>
      </c>
      <c r="D17" s="227"/>
      <c r="E17" s="228"/>
      <c r="F17" s="226">
        <v>45757</v>
      </c>
      <c r="G17" s="227"/>
      <c r="H17" s="227"/>
      <c r="I17" s="228"/>
      <c r="J17" s="226">
        <v>45770</v>
      </c>
      <c r="K17" s="227"/>
      <c r="L17" s="227"/>
      <c r="M17" s="228"/>
      <c r="N17" s="229">
        <f t="shared" ref="N17:N36" si="0">IF(F17="","",J17-F17+1)</f>
        <v>14</v>
      </c>
      <c r="O17" s="230"/>
      <c r="P17" s="231" t="s">
        <v>43</v>
      </c>
      <c r="Q17" s="213"/>
      <c r="R17" s="217"/>
    </row>
    <row r="18" spans="2:29" x14ac:dyDescent="0.15">
      <c r="B18" s="30">
        <v>2</v>
      </c>
      <c r="C18" s="226" t="s">
        <v>44</v>
      </c>
      <c r="D18" s="227"/>
      <c r="E18" s="228"/>
      <c r="F18" s="226">
        <v>45762</v>
      </c>
      <c r="G18" s="227"/>
      <c r="H18" s="227"/>
      <c r="I18" s="228"/>
      <c r="J18" s="226">
        <v>45767</v>
      </c>
      <c r="K18" s="227"/>
      <c r="L18" s="227"/>
      <c r="M18" s="228"/>
      <c r="N18" s="229">
        <f t="shared" si="0"/>
        <v>6</v>
      </c>
      <c r="O18" s="230"/>
      <c r="P18" s="231" t="s">
        <v>43</v>
      </c>
      <c r="Q18" s="213"/>
      <c r="R18" s="217"/>
    </row>
    <row r="19" spans="2:29" x14ac:dyDescent="0.15">
      <c r="B19" s="30">
        <v>3</v>
      </c>
      <c r="C19" s="226" t="s">
        <v>45</v>
      </c>
      <c r="D19" s="227"/>
      <c r="E19" s="228"/>
      <c r="F19" s="226">
        <v>45782</v>
      </c>
      <c r="G19" s="227"/>
      <c r="H19" s="227"/>
      <c r="I19" s="228"/>
      <c r="J19" s="226">
        <v>45792</v>
      </c>
      <c r="K19" s="227"/>
      <c r="L19" s="227"/>
      <c r="M19" s="228"/>
      <c r="N19" s="229">
        <f t="shared" si="0"/>
        <v>11</v>
      </c>
      <c r="O19" s="230"/>
      <c r="P19" s="231" t="s">
        <v>46</v>
      </c>
      <c r="Q19" s="213"/>
      <c r="R19" s="217"/>
    </row>
    <row r="20" spans="2:29" x14ac:dyDescent="0.15">
      <c r="B20" s="30">
        <v>4</v>
      </c>
      <c r="C20" s="226" t="s">
        <v>42</v>
      </c>
      <c r="D20" s="227"/>
      <c r="E20" s="228"/>
      <c r="F20" s="226">
        <v>45787</v>
      </c>
      <c r="G20" s="227"/>
      <c r="H20" s="227"/>
      <c r="I20" s="228"/>
      <c r="J20" s="226">
        <v>45800</v>
      </c>
      <c r="K20" s="227"/>
      <c r="L20" s="227"/>
      <c r="M20" s="228"/>
      <c r="N20" s="229">
        <f t="shared" si="0"/>
        <v>14</v>
      </c>
      <c r="O20" s="230"/>
      <c r="P20" s="231" t="s">
        <v>43</v>
      </c>
      <c r="Q20" s="213"/>
      <c r="R20" s="217"/>
    </row>
    <row r="21" spans="2:29" x14ac:dyDescent="0.15">
      <c r="B21" s="30">
        <v>5</v>
      </c>
      <c r="C21" s="226" t="s">
        <v>45</v>
      </c>
      <c r="D21" s="227"/>
      <c r="E21" s="228"/>
      <c r="F21" s="226">
        <v>45813</v>
      </c>
      <c r="G21" s="227"/>
      <c r="H21" s="227"/>
      <c r="I21" s="228"/>
      <c r="J21" s="226">
        <v>45818</v>
      </c>
      <c r="K21" s="227"/>
      <c r="L21" s="227"/>
      <c r="M21" s="228"/>
      <c r="N21" s="229">
        <f t="shared" si="0"/>
        <v>6</v>
      </c>
      <c r="O21" s="230"/>
      <c r="P21" s="231" t="s">
        <v>46</v>
      </c>
      <c r="Q21" s="213"/>
      <c r="R21" s="217"/>
    </row>
    <row r="22" spans="2:29" x14ac:dyDescent="0.15">
      <c r="B22" s="30">
        <v>6</v>
      </c>
      <c r="C22" s="226" t="s">
        <v>42</v>
      </c>
      <c r="D22" s="227"/>
      <c r="E22" s="228"/>
      <c r="F22" s="226">
        <v>45818</v>
      </c>
      <c r="G22" s="227"/>
      <c r="H22" s="227"/>
      <c r="I22" s="228"/>
      <c r="J22" s="226">
        <v>45831</v>
      </c>
      <c r="K22" s="227"/>
      <c r="L22" s="227"/>
      <c r="M22" s="228"/>
      <c r="N22" s="229">
        <f t="shared" si="0"/>
        <v>14</v>
      </c>
      <c r="O22" s="230"/>
      <c r="P22" s="231" t="s">
        <v>43</v>
      </c>
      <c r="Q22" s="213"/>
      <c r="R22" s="217"/>
    </row>
    <row r="23" spans="2:29" x14ac:dyDescent="0.15">
      <c r="B23" s="30">
        <v>7</v>
      </c>
      <c r="C23" s="226" t="s">
        <v>47</v>
      </c>
      <c r="D23" s="227"/>
      <c r="E23" s="228"/>
      <c r="F23" s="226">
        <v>45823</v>
      </c>
      <c r="G23" s="227"/>
      <c r="H23" s="227"/>
      <c r="I23" s="228"/>
      <c r="J23" s="226">
        <v>45825</v>
      </c>
      <c r="K23" s="227"/>
      <c r="L23" s="227"/>
      <c r="M23" s="228"/>
      <c r="N23" s="229">
        <f t="shared" si="0"/>
        <v>3</v>
      </c>
      <c r="O23" s="230"/>
      <c r="P23" s="231" t="s">
        <v>46</v>
      </c>
      <c r="Q23" s="213"/>
      <c r="R23" s="217"/>
    </row>
    <row r="24" spans="2:29" x14ac:dyDescent="0.15">
      <c r="B24" s="30">
        <v>8</v>
      </c>
      <c r="C24" s="226" t="s">
        <v>48</v>
      </c>
      <c r="D24" s="227"/>
      <c r="E24" s="228"/>
      <c r="F24" s="226">
        <v>45828</v>
      </c>
      <c r="G24" s="227"/>
      <c r="H24" s="227"/>
      <c r="I24" s="228"/>
      <c r="J24" s="226">
        <v>45839</v>
      </c>
      <c r="K24" s="227"/>
      <c r="L24" s="227"/>
      <c r="M24" s="228"/>
      <c r="N24" s="229">
        <f t="shared" si="0"/>
        <v>12</v>
      </c>
      <c r="O24" s="230"/>
      <c r="P24" s="231" t="s">
        <v>43</v>
      </c>
      <c r="Q24" s="213"/>
      <c r="R24" s="217"/>
    </row>
    <row r="25" spans="2:29" x14ac:dyDescent="0.15">
      <c r="B25" s="30">
        <v>9</v>
      </c>
      <c r="C25" s="226" t="s">
        <v>45</v>
      </c>
      <c r="D25" s="227"/>
      <c r="E25" s="228"/>
      <c r="F25" s="226">
        <v>45843</v>
      </c>
      <c r="G25" s="227"/>
      <c r="H25" s="227"/>
      <c r="I25" s="228"/>
      <c r="J25" s="226">
        <v>45848</v>
      </c>
      <c r="K25" s="227"/>
      <c r="L25" s="227"/>
      <c r="M25" s="228"/>
      <c r="N25" s="229">
        <f t="shared" si="0"/>
        <v>6</v>
      </c>
      <c r="O25" s="230"/>
      <c r="P25" s="231" t="s">
        <v>46</v>
      </c>
      <c r="Q25" s="213"/>
      <c r="R25" s="217"/>
    </row>
    <row r="26" spans="2:29" x14ac:dyDescent="0.15">
      <c r="B26" s="30">
        <v>10</v>
      </c>
      <c r="C26" s="226"/>
      <c r="D26" s="227"/>
      <c r="E26" s="228"/>
      <c r="F26" s="226"/>
      <c r="G26" s="227"/>
      <c r="H26" s="227"/>
      <c r="I26" s="228"/>
      <c r="J26" s="226"/>
      <c r="K26" s="227"/>
      <c r="L26" s="227"/>
      <c r="M26" s="228"/>
      <c r="N26" s="229" t="str">
        <f t="shared" si="0"/>
        <v/>
      </c>
      <c r="O26" s="230"/>
      <c r="P26" s="231"/>
      <c r="Q26" s="213"/>
      <c r="R26" s="217"/>
    </row>
    <row r="27" spans="2:29" x14ac:dyDescent="0.15">
      <c r="B27" s="30">
        <v>11</v>
      </c>
      <c r="C27" s="226"/>
      <c r="D27" s="227"/>
      <c r="E27" s="228"/>
      <c r="F27" s="226"/>
      <c r="G27" s="227"/>
      <c r="H27" s="227"/>
      <c r="I27" s="228"/>
      <c r="J27" s="226"/>
      <c r="K27" s="227"/>
      <c r="L27" s="227"/>
      <c r="M27" s="228"/>
      <c r="N27" s="229" t="str">
        <f t="shared" si="0"/>
        <v/>
      </c>
      <c r="O27" s="230"/>
      <c r="P27" s="231"/>
      <c r="Q27" s="213"/>
      <c r="R27" s="217"/>
    </row>
    <row r="28" spans="2:29" x14ac:dyDescent="0.15">
      <c r="B28" s="30">
        <v>12</v>
      </c>
      <c r="C28" s="226"/>
      <c r="D28" s="227"/>
      <c r="E28" s="228"/>
      <c r="F28" s="226"/>
      <c r="G28" s="227"/>
      <c r="H28" s="227"/>
      <c r="I28" s="228"/>
      <c r="J28" s="226"/>
      <c r="K28" s="227"/>
      <c r="L28" s="227"/>
      <c r="M28" s="228"/>
      <c r="N28" s="229" t="str">
        <f t="shared" si="0"/>
        <v/>
      </c>
      <c r="O28" s="230"/>
      <c r="P28" s="231"/>
      <c r="Q28" s="213"/>
      <c r="R28" s="217"/>
    </row>
    <row r="29" spans="2:29" x14ac:dyDescent="0.15">
      <c r="B29" s="30">
        <v>13</v>
      </c>
      <c r="C29" s="226"/>
      <c r="D29" s="227"/>
      <c r="E29" s="228"/>
      <c r="F29" s="226"/>
      <c r="G29" s="227"/>
      <c r="H29" s="227"/>
      <c r="I29" s="228"/>
      <c r="J29" s="226"/>
      <c r="K29" s="227"/>
      <c r="L29" s="227"/>
      <c r="M29" s="228"/>
      <c r="N29" s="229" t="str">
        <f t="shared" si="0"/>
        <v/>
      </c>
      <c r="O29" s="230"/>
      <c r="P29" s="231"/>
      <c r="Q29" s="213"/>
      <c r="R29" s="217"/>
      <c r="U29" s="80" t="s">
        <v>41</v>
      </c>
      <c r="V29" s="80"/>
      <c r="W29" s="80"/>
      <c r="X29" s="80" t="s">
        <v>49</v>
      </c>
      <c r="Y29" s="80"/>
      <c r="Z29" s="80"/>
      <c r="AA29" s="173" t="s">
        <v>50</v>
      </c>
      <c r="AB29" s="191"/>
      <c r="AC29" s="174"/>
    </row>
    <row r="30" spans="2:29" x14ac:dyDescent="0.15">
      <c r="B30" s="30">
        <v>14</v>
      </c>
      <c r="C30" s="226"/>
      <c r="D30" s="227"/>
      <c r="E30" s="228"/>
      <c r="F30" s="226"/>
      <c r="G30" s="227"/>
      <c r="H30" s="227"/>
      <c r="I30" s="228"/>
      <c r="J30" s="226"/>
      <c r="K30" s="227"/>
      <c r="L30" s="227"/>
      <c r="M30" s="228"/>
      <c r="N30" s="229" t="str">
        <f t="shared" si="0"/>
        <v/>
      </c>
      <c r="O30" s="230"/>
      <c r="P30" s="231"/>
      <c r="Q30" s="213"/>
      <c r="R30" s="217"/>
      <c r="U30" s="59" t="s">
        <v>43</v>
      </c>
      <c r="V30" s="59"/>
      <c r="W30" s="59"/>
      <c r="X30" s="247">
        <f>COUNTIF(P17:R36,"脳損傷")</f>
        <v>5</v>
      </c>
      <c r="Y30" s="247"/>
      <c r="Z30" s="247"/>
      <c r="AA30" s="244">
        <f ca="1">SUMIF(P17:R36,"脳損傷",N17:O36)</f>
        <v>60</v>
      </c>
      <c r="AB30" s="245"/>
      <c r="AC30" s="246"/>
    </row>
    <row r="31" spans="2:29" x14ac:dyDescent="0.15">
      <c r="B31" s="30">
        <v>15</v>
      </c>
      <c r="C31" s="226"/>
      <c r="D31" s="227"/>
      <c r="E31" s="228"/>
      <c r="F31" s="226"/>
      <c r="G31" s="227"/>
      <c r="H31" s="227"/>
      <c r="I31" s="228"/>
      <c r="J31" s="226"/>
      <c r="K31" s="227"/>
      <c r="L31" s="227"/>
      <c r="M31" s="228"/>
      <c r="N31" s="229" t="str">
        <f t="shared" si="0"/>
        <v/>
      </c>
      <c r="O31" s="230"/>
      <c r="P31" s="231"/>
      <c r="Q31" s="213"/>
      <c r="R31" s="217"/>
      <c r="U31" s="59" t="s">
        <v>46</v>
      </c>
      <c r="V31" s="59"/>
      <c r="W31" s="59"/>
      <c r="X31" s="247">
        <f>COUNTIF(P17:R36,"脊髄損傷")</f>
        <v>4</v>
      </c>
      <c r="Y31" s="247"/>
      <c r="Z31" s="247"/>
      <c r="AA31" s="244">
        <f ca="1">SUMIF(P17:R36,"脊髄損傷",N17:O36)</f>
        <v>26</v>
      </c>
      <c r="AB31" s="245"/>
      <c r="AC31" s="246"/>
    </row>
    <row r="32" spans="2:29" x14ac:dyDescent="0.15">
      <c r="B32" s="30">
        <v>16</v>
      </c>
      <c r="C32" s="226"/>
      <c r="D32" s="227"/>
      <c r="E32" s="228"/>
      <c r="F32" s="226"/>
      <c r="G32" s="227"/>
      <c r="H32" s="227"/>
      <c r="I32" s="228"/>
      <c r="J32" s="226"/>
      <c r="K32" s="227"/>
      <c r="L32" s="227"/>
      <c r="M32" s="228"/>
      <c r="N32" s="229" t="str">
        <f t="shared" si="0"/>
        <v/>
      </c>
      <c r="O32" s="230"/>
      <c r="P32" s="231"/>
      <c r="Q32" s="213"/>
      <c r="R32" s="217"/>
      <c r="U32" s="59" t="s">
        <v>51</v>
      </c>
      <c r="V32" s="59"/>
      <c r="W32" s="59"/>
      <c r="X32" s="247">
        <f>COUNTIF(P17:R36,"その他")</f>
        <v>0</v>
      </c>
      <c r="Y32" s="247"/>
      <c r="Z32" s="247"/>
      <c r="AA32" s="244">
        <f ca="1">SUMIF(P17:R36,"その他",N17:O36)</f>
        <v>0</v>
      </c>
      <c r="AB32" s="245"/>
      <c r="AC32" s="246"/>
    </row>
    <row r="33" spans="2:58" x14ac:dyDescent="0.15">
      <c r="B33" s="30">
        <v>17</v>
      </c>
      <c r="C33" s="226"/>
      <c r="D33" s="227"/>
      <c r="E33" s="228"/>
      <c r="F33" s="226"/>
      <c r="G33" s="227"/>
      <c r="H33" s="227"/>
      <c r="I33" s="228"/>
      <c r="J33" s="226"/>
      <c r="K33" s="227"/>
      <c r="L33" s="227"/>
      <c r="M33" s="228"/>
      <c r="N33" s="229" t="str">
        <f t="shared" si="0"/>
        <v/>
      </c>
      <c r="O33" s="230"/>
      <c r="P33" s="231"/>
      <c r="Q33" s="213"/>
      <c r="R33" s="217"/>
    </row>
    <row r="34" spans="2:58" ht="19.5" customHeight="1" x14ac:dyDescent="0.15">
      <c r="B34" s="30">
        <v>18</v>
      </c>
      <c r="C34" s="226"/>
      <c r="D34" s="227"/>
      <c r="E34" s="228"/>
      <c r="F34" s="226"/>
      <c r="G34" s="227"/>
      <c r="H34" s="227"/>
      <c r="I34" s="228"/>
      <c r="J34" s="226"/>
      <c r="K34" s="227"/>
      <c r="L34" s="227"/>
      <c r="M34" s="228"/>
      <c r="N34" s="229" t="str">
        <f t="shared" si="0"/>
        <v/>
      </c>
      <c r="O34" s="230"/>
      <c r="P34" s="231"/>
      <c r="Q34" s="213"/>
      <c r="R34" s="217"/>
      <c r="U34" s="238" t="s">
        <v>52</v>
      </c>
      <c r="V34" s="239"/>
      <c r="W34" s="239"/>
      <c r="X34" s="239"/>
      <c r="Y34" s="239"/>
      <c r="Z34" s="239"/>
      <c r="AA34" s="239"/>
      <c r="AB34" s="240"/>
      <c r="AC34" s="220" t="s">
        <v>53</v>
      </c>
      <c r="AD34" s="221"/>
      <c r="AE34" s="222"/>
      <c r="AF34" s="223">
        <f>SUM(AF35:AH37)</f>
        <v>0</v>
      </c>
      <c r="AG34" s="224"/>
      <c r="AH34" s="224"/>
      <c r="AI34" s="221" t="s">
        <v>54</v>
      </c>
      <c r="AJ34" s="221"/>
      <c r="AK34" s="225"/>
    </row>
    <row r="35" spans="2:58" x14ac:dyDescent="0.15">
      <c r="B35" s="30">
        <v>19</v>
      </c>
      <c r="C35" s="226"/>
      <c r="D35" s="227"/>
      <c r="E35" s="228"/>
      <c r="F35" s="226"/>
      <c r="G35" s="227"/>
      <c r="H35" s="227"/>
      <c r="I35" s="228"/>
      <c r="J35" s="226"/>
      <c r="K35" s="227"/>
      <c r="L35" s="227"/>
      <c r="M35" s="228"/>
      <c r="N35" s="229" t="str">
        <f t="shared" si="0"/>
        <v/>
      </c>
      <c r="O35" s="230"/>
      <c r="P35" s="231"/>
      <c r="Q35" s="213"/>
      <c r="R35" s="217"/>
      <c r="U35" s="241"/>
      <c r="V35" s="242"/>
      <c r="W35" s="242"/>
      <c r="X35" s="242"/>
      <c r="Y35" s="242"/>
      <c r="Z35" s="242"/>
      <c r="AA35" s="242"/>
      <c r="AB35" s="243"/>
      <c r="AC35" s="232" t="s">
        <v>55</v>
      </c>
      <c r="AD35" s="233"/>
      <c r="AE35" s="234"/>
      <c r="AF35" s="235"/>
      <c r="AG35" s="236"/>
      <c r="AH35" s="236"/>
      <c r="AI35" s="233" t="s">
        <v>54</v>
      </c>
      <c r="AJ35" s="233"/>
      <c r="AK35" s="237"/>
    </row>
    <row r="36" spans="2:58" x14ac:dyDescent="0.15">
      <c r="B36" s="32">
        <v>20</v>
      </c>
      <c r="C36" s="202"/>
      <c r="D36" s="203"/>
      <c r="E36" s="204"/>
      <c r="F36" s="205"/>
      <c r="G36" s="206"/>
      <c r="H36" s="206"/>
      <c r="I36" s="207"/>
      <c r="J36" s="205"/>
      <c r="K36" s="206"/>
      <c r="L36" s="206"/>
      <c r="M36" s="207"/>
      <c r="N36" s="208" t="str">
        <f t="shared" si="0"/>
        <v/>
      </c>
      <c r="O36" s="209"/>
      <c r="P36" s="210"/>
      <c r="Q36" s="200"/>
      <c r="R36" s="211"/>
      <c r="U36" s="7"/>
      <c r="AC36" s="212" t="s">
        <v>56</v>
      </c>
      <c r="AD36" s="213"/>
      <c r="AE36" s="214"/>
      <c r="AF36" s="215"/>
      <c r="AG36" s="216"/>
      <c r="AH36" s="216"/>
      <c r="AI36" s="213" t="s">
        <v>54</v>
      </c>
      <c r="AJ36" s="213"/>
      <c r="AK36" s="217"/>
    </row>
    <row r="37" spans="2:58" ht="19.5" thickBot="1" x14ac:dyDescent="0.2">
      <c r="B37" s="32" t="s">
        <v>57</v>
      </c>
      <c r="C37" s="192">
        <f>COUNTA(C17:E36)</f>
        <v>9</v>
      </c>
      <c r="D37" s="193"/>
      <c r="E37" s="194"/>
      <c r="F37" s="192"/>
      <c r="G37" s="193"/>
      <c r="H37" s="193"/>
      <c r="I37" s="194"/>
      <c r="J37" s="192"/>
      <c r="K37" s="193"/>
      <c r="L37" s="193"/>
      <c r="M37" s="194"/>
      <c r="N37" s="195">
        <f>SUM(N17:O36)</f>
        <v>86</v>
      </c>
      <c r="O37" s="196"/>
      <c r="P37" s="195"/>
      <c r="Q37" s="197"/>
      <c r="R37" s="198"/>
      <c r="AC37" s="199" t="s">
        <v>51</v>
      </c>
      <c r="AD37" s="200"/>
      <c r="AE37" s="201"/>
      <c r="AF37" s="218"/>
      <c r="AG37" s="219"/>
      <c r="AH37" s="219"/>
      <c r="AI37" s="200" t="s">
        <v>54</v>
      </c>
      <c r="AJ37" s="200"/>
      <c r="AK37" s="211"/>
    </row>
    <row r="39" spans="2:58" x14ac:dyDescent="0.15"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</row>
    <row r="40" spans="2:58" x14ac:dyDescent="0.15">
      <c r="B40" s="77" t="s">
        <v>58</v>
      </c>
      <c r="AA40" s="173" t="s">
        <v>59</v>
      </c>
      <c r="AB40" s="191"/>
      <c r="AC40" s="191"/>
      <c r="AD40" s="191"/>
      <c r="AE40" s="191"/>
      <c r="AF40" s="174"/>
      <c r="AG40" s="173" t="s">
        <v>60</v>
      </c>
      <c r="AH40" s="191"/>
      <c r="AI40" s="191"/>
      <c r="AJ40" s="191"/>
      <c r="AK40" s="191"/>
      <c r="AL40" s="174"/>
      <c r="AM40" s="173" t="s">
        <v>61</v>
      </c>
      <c r="AN40" s="191"/>
      <c r="AO40" s="191"/>
      <c r="AP40" s="191"/>
      <c r="AQ40" s="191"/>
      <c r="AR40" s="174"/>
      <c r="AY40" s="80" t="s">
        <v>62</v>
      </c>
      <c r="AZ40" s="80"/>
      <c r="BA40" s="80"/>
      <c r="BB40" s="80"/>
      <c r="BC40" s="80"/>
      <c r="BD40" s="80"/>
    </row>
    <row r="41" spans="2:58" x14ac:dyDescent="0.15">
      <c r="B41" s="173" t="s">
        <v>63</v>
      </c>
      <c r="C41" s="174"/>
      <c r="D41" s="173" t="s">
        <v>64</v>
      </c>
      <c r="E41" s="191"/>
      <c r="F41" s="191"/>
      <c r="G41" s="191"/>
      <c r="H41" s="191"/>
      <c r="I41" s="191"/>
      <c r="J41" s="191"/>
      <c r="K41" s="191"/>
      <c r="L41" s="174"/>
      <c r="M41" s="178" t="s">
        <v>65</v>
      </c>
      <c r="N41" s="179"/>
      <c r="O41" s="179"/>
      <c r="P41" s="179"/>
      <c r="Q41" s="180"/>
      <c r="R41" s="178" t="s">
        <v>66</v>
      </c>
      <c r="S41" s="179"/>
      <c r="T41" s="179"/>
      <c r="U41" s="179"/>
      <c r="V41" s="180"/>
      <c r="W41" s="173" t="s">
        <v>67</v>
      </c>
      <c r="X41" s="174"/>
      <c r="Y41" s="173" t="s">
        <v>68</v>
      </c>
      <c r="Z41" s="174"/>
      <c r="AA41" s="173" t="s">
        <v>69</v>
      </c>
      <c r="AB41" s="191"/>
      <c r="AC41" s="174"/>
      <c r="AD41" s="173" t="s">
        <v>70</v>
      </c>
      <c r="AE41" s="191"/>
      <c r="AF41" s="174"/>
      <c r="AG41" s="173" t="s">
        <v>69</v>
      </c>
      <c r="AH41" s="191"/>
      <c r="AI41" s="174"/>
      <c r="AJ41" s="173" t="s">
        <v>70</v>
      </c>
      <c r="AK41" s="191"/>
      <c r="AL41" s="174"/>
      <c r="AM41" s="173" t="s">
        <v>69</v>
      </c>
      <c r="AN41" s="191"/>
      <c r="AO41" s="174"/>
      <c r="AP41" s="173" t="s">
        <v>70</v>
      </c>
      <c r="AQ41" s="191"/>
      <c r="AR41" s="174"/>
      <c r="AS41" s="173" t="s">
        <v>71</v>
      </c>
      <c r="AT41" s="191"/>
      <c r="AU41" s="174"/>
      <c r="AV41" s="173" t="s">
        <v>72</v>
      </c>
      <c r="AW41" s="191"/>
      <c r="AX41" s="174"/>
      <c r="AY41" s="80" t="s">
        <v>69</v>
      </c>
      <c r="AZ41" s="80"/>
      <c r="BA41" s="80"/>
      <c r="BB41" s="80" t="s">
        <v>70</v>
      </c>
      <c r="BC41" s="80"/>
      <c r="BD41" s="80"/>
      <c r="BE41" s="80" t="s">
        <v>68</v>
      </c>
      <c r="BF41" s="80"/>
    </row>
    <row r="42" spans="2:58" x14ac:dyDescent="0.15">
      <c r="B42" s="173">
        <v>1</v>
      </c>
      <c r="C42" s="174"/>
      <c r="D42" s="175" t="s">
        <v>73</v>
      </c>
      <c r="E42" s="176"/>
      <c r="F42" s="176"/>
      <c r="G42" s="176"/>
      <c r="H42" s="176"/>
      <c r="I42" s="176"/>
      <c r="J42" s="176"/>
      <c r="K42" s="176"/>
      <c r="L42" s="177"/>
      <c r="M42" s="178" t="s">
        <v>74</v>
      </c>
      <c r="N42" s="179"/>
      <c r="O42" s="179"/>
      <c r="P42" s="179"/>
      <c r="Q42" s="180"/>
      <c r="R42" s="178" t="s">
        <v>75</v>
      </c>
      <c r="S42" s="179"/>
      <c r="T42" s="179"/>
      <c r="U42" s="179"/>
      <c r="V42" s="180"/>
      <c r="W42" s="173">
        <v>1</v>
      </c>
      <c r="X42" s="174"/>
      <c r="Y42" s="173" t="s">
        <v>76</v>
      </c>
      <c r="Z42" s="174"/>
      <c r="AA42" s="188">
        <v>10000</v>
      </c>
      <c r="AB42" s="189"/>
      <c r="AC42" s="190"/>
      <c r="AD42" s="163">
        <f>AA42*W42</f>
        <v>10000</v>
      </c>
      <c r="AE42" s="164"/>
      <c r="AF42" s="165"/>
      <c r="AG42" s="163">
        <f>AA42*10/100</f>
        <v>1000</v>
      </c>
      <c r="AH42" s="164"/>
      <c r="AI42" s="165"/>
      <c r="AJ42" s="163">
        <f>AD42*10/100</f>
        <v>1000</v>
      </c>
      <c r="AK42" s="164"/>
      <c r="AL42" s="165"/>
      <c r="AM42" s="163">
        <f>AA42+AG42</f>
        <v>11000</v>
      </c>
      <c r="AN42" s="164"/>
      <c r="AO42" s="165"/>
      <c r="AP42" s="163">
        <f>AD42+AJ42</f>
        <v>11000</v>
      </c>
      <c r="AQ42" s="164"/>
      <c r="AR42" s="165"/>
      <c r="AS42" s="166">
        <v>45748</v>
      </c>
      <c r="AT42" s="167"/>
      <c r="AU42" s="168"/>
      <c r="AV42" s="169">
        <f>IF(AS42="","",AS42)</f>
        <v>45748</v>
      </c>
      <c r="AW42" s="170"/>
      <c r="AX42" s="171"/>
      <c r="AY42" s="172">
        <f>IF($T$11="税込み",AM42,AA42)</f>
        <v>10000</v>
      </c>
      <c r="AZ42" s="172"/>
      <c r="BA42" s="172"/>
      <c r="BB42" s="172">
        <f>IF($T$11="税込み",AP42,AD42)</f>
        <v>10000</v>
      </c>
      <c r="BC42" s="172"/>
      <c r="BD42" s="172"/>
      <c r="BE42" s="187" t="str">
        <f>IF(Y42="式",W42&amp;Y42,W42&amp;Y42)</f>
        <v>1冊</v>
      </c>
      <c r="BF42" s="187"/>
    </row>
    <row r="43" spans="2:58" x14ac:dyDescent="0.15">
      <c r="B43" s="173">
        <v>2</v>
      </c>
      <c r="C43" s="174"/>
      <c r="D43" s="175" t="s">
        <v>77</v>
      </c>
      <c r="E43" s="176"/>
      <c r="F43" s="176"/>
      <c r="G43" s="176"/>
      <c r="H43" s="176"/>
      <c r="I43" s="176"/>
      <c r="J43" s="176"/>
      <c r="K43" s="176"/>
      <c r="L43" s="177"/>
      <c r="M43" s="178" t="s">
        <v>78</v>
      </c>
      <c r="N43" s="179"/>
      <c r="O43" s="179"/>
      <c r="P43" s="179"/>
      <c r="Q43" s="180"/>
      <c r="R43" s="178" t="s">
        <v>79</v>
      </c>
      <c r="S43" s="179"/>
      <c r="T43" s="179"/>
      <c r="U43" s="179"/>
      <c r="V43" s="180"/>
      <c r="W43" s="173">
        <v>2</v>
      </c>
      <c r="X43" s="174"/>
      <c r="Y43" s="173" t="s">
        <v>80</v>
      </c>
      <c r="Z43" s="174"/>
      <c r="AA43" s="188">
        <v>20000</v>
      </c>
      <c r="AB43" s="189"/>
      <c r="AC43" s="190"/>
      <c r="AD43" s="163">
        <f>AA43*W43</f>
        <v>40000</v>
      </c>
      <c r="AE43" s="164"/>
      <c r="AF43" s="165"/>
      <c r="AG43" s="163">
        <f>AA43*10/100</f>
        <v>2000</v>
      </c>
      <c r="AH43" s="164"/>
      <c r="AI43" s="165"/>
      <c r="AJ43" s="163">
        <f t="shared" ref="AJ43:AJ46" si="1">AD43*10/100</f>
        <v>4000</v>
      </c>
      <c r="AK43" s="164"/>
      <c r="AL43" s="165"/>
      <c r="AM43" s="163">
        <f>AA43+AG43</f>
        <v>22000</v>
      </c>
      <c r="AN43" s="164"/>
      <c r="AO43" s="165"/>
      <c r="AP43" s="163">
        <f>AD43+AJ43</f>
        <v>44000</v>
      </c>
      <c r="AQ43" s="164"/>
      <c r="AR43" s="165"/>
      <c r="AS43" s="166">
        <v>45778</v>
      </c>
      <c r="AT43" s="167"/>
      <c r="AU43" s="168"/>
      <c r="AV43" s="169">
        <f>IF(AS43="","",AS43)</f>
        <v>45778</v>
      </c>
      <c r="AW43" s="170"/>
      <c r="AX43" s="171"/>
      <c r="AY43" s="172">
        <f>IF($T$11="税込み",AM43,AA43)</f>
        <v>20000</v>
      </c>
      <c r="AZ43" s="172"/>
      <c r="BA43" s="172"/>
      <c r="BB43" s="172">
        <f>IF($T$11="税込み",AP43,AD43)</f>
        <v>40000</v>
      </c>
      <c r="BC43" s="172"/>
      <c r="BD43" s="172"/>
      <c r="BE43" s="187" t="str">
        <f>IF(Y43="式",W43&amp;Y43,W43&amp;Y43)</f>
        <v>2台</v>
      </c>
      <c r="BF43" s="187"/>
    </row>
    <row r="44" spans="2:58" x14ac:dyDescent="0.15">
      <c r="B44" s="173">
        <v>3</v>
      </c>
      <c r="C44" s="174"/>
      <c r="D44" s="175" t="s">
        <v>81</v>
      </c>
      <c r="E44" s="176"/>
      <c r="F44" s="176"/>
      <c r="G44" s="176"/>
      <c r="H44" s="176"/>
      <c r="I44" s="176"/>
      <c r="J44" s="176"/>
      <c r="K44" s="176"/>
      <c r="L44" s="177"/>
      <c r="M44" s="178" t="s">
        <v>82</v>
      </c>
      <c r="N44" s="179"/>
      <c r="O44" s="179"/>
      <c r="P44" s="179"/>
      <c r="Q44" s="180"/>
      <c r="R44" s="178" t="s">
        <v>83</v>
      </c>
      <c r="S44" s="179"/>
      <c r="T44" s="179"/>
      <c r="U44" s="179"/>
      <c r="V44" s="180"/>
      <c r="W44" s="173">
        <v>3</v>
      </c>
      <c r="X44" s="174"/>
      <c r="Y44" s="173" t="s">
        <v>84</v>
      </c>
      <c r="Z44" s="174"/>
      <c r="AA44" s="188">
        <v>30000</v>
      </c>
      <c r="AB44" s="189"/>
      <c r="AC44" s="190"/>
      <c r="AD44" s="163">
        <f t="shared" ref="AD44:AD46" si="2">AA44*W44</f>
        <v>90000</v>
      </c>
      <c r="AE44" s="164"/>
      <c r="AF44" s="165"/>
      <c r="AG44" s="163">
        <f t="shared" ref="AG44:AG46" si="3">AA44*10/100</f>
        <v>3000</v>
      </c>
      <c r="AH44" s="164"/>
      <c r="AI44" s="165"/>
      <c r="AJ44" s="163">
        <f t="shared" si="1"/>
        <v>9000</v>
      </c>
      <c r="AK44" s="164"/>
      <c r="AL44" s="165"/>
      <c r="AM44" s="163">
        <f t="shared" ref="AM44:AM46" si="4">AA44+AG44</f>
        <v>33000</v>
      </c>
      <c r="AN44" s="164"/>
      <c r="AO44" s="165"/>
      <c r="AP44" s="163">
        <f t="shared" ref="AP44:AP46" si="5">AD44+AJ44</f>
        <v>99000</v>
      </c>
      <c r="AQ44" s="164"/>
      <c r="AR44" s="165"/>
      <c r="AS44" s="166">
        <v>45809</v>
      </c>
      <c r="AT44" s="167"/>
      <c r="AU44" s="168"/>
      <c r="AV44" s="169">
        <f t="shared" ref="AV44:AV46" si="6">IF(AS44="","",AS44)</f>
        <v>45809</v>
      </c>
      <c r="AW44" s="170"/>
      <c r="AX44" s="171"/>
      <c r="AY44" s="172">
        <f t="shared" ref="AY44:AY46" si="7">IF($T$11="税込み",AM44,AA44)</f>
        <v>30000</v>
      </c>
      <c r="AZ44" s="172"/>
      <c r="BA44" s="172"/>
      <c r="BB44" s="172">
        <f t="shared" ref="BB44:BB46" si="8">IF($T$11="税込み",AP44,AD44)</f>
        <v>90000</v>
      </c>
      <c r="BC44" s="172"/>
      <c r="BD44" s="172"/>
      <c r="BE44" s="187" t="str">
        <f t="shared" ref="BE44:BE46" si="9">IF(Y44="式",W44&amp;Y44,W44&amp;Y44)</f>
        <v>3式</v>
      </c>
      <c r="BF44" s="187"/>
    </row>
    <row r="45" spans="2:58" x14ac:dyDescent="0.15">
      <c r="B45" s="173">
        <v>4</v>
      </c>
      <c r="C45" s="174"/>
      <c r="D45" s="175" t="s">
        <v>85</v>
      </c>
      <c r="E45" s="176"/>
      <c r="F45" s="176"/>
      <c r="G45" s="176"/>
      <c r="H45" s="176"/>
      <c r="I45" s="176"/>
      <c r="J45" s="176"/>
      <c r="K45" s="176"/>
      <c r="L45" s="177"/>
      <c r="M45" s="178" t="s">
        <v>86</v>
      </c>
      <c r="N45" s="179"/>
      <c r="O45" s="179"/>
      <c r="P45" s="179"/>
      <c r="Q45" s="180"/>
      <c r="R45" s="178" t="s">
        <v>87</v>
      </c>
      <c r="S45" s="179"/>
      <c r="T45" s="179"/>
      <c r="U45" s="179"/>
      <c r="V45" s="180"/>
      <c r="W45" s="173">
        <v>4</v>
      </c>
      <c r="X45" s="174"/>
      <c r="Y45" s="173" t="s">
        <v>76</v>
      </c>
      <c r="Z45" s="174"/>
      <c r="AA45" s="188">
        <v>40000</v>
      </c>
      <c r="AB45" s="189"/>
      <c r="AC45" s="190"/>
      <c r="AD45" s="163">
        <f t="shared" si="2"/>
        <v>160000</v>
      </c>
      <c r="AE45" s="164"/>
      <c r="AF45" s="165"/>
      <c r="AG45" s="163">
        <f t="shared" si="3"/>
        <v>4000</v>
      </c>
      <c r="AH45" s="164"/>
      <c r="AI45" s="165"/>
      <c r="AJ45" s="163">
        <f t="shared" si="1"/>
        <v>16000</v>
      </c>
      <c r="AK45" s="164"/>
      <c r="AL45" s="165"/>
      <c r="AM45" s="163">
        <f t="shared" si="4"/>
        <v>44000</v>
      </c>
      <c r="AN45" s="164"/>
      <c r="AO45" s="165"/>
      <c r="AP45" s="163">
        <f t="shared" si="5"/>
        <v>176000</v>
      </c>
      <c r="AQ45" s="164"/>
      <c r="AR45" s="165"/>
      <c r="AS45" s="166">
        <v>45839</v>
      </c>
      <c r="AT45" s="167"/>
      <c r="AU45" s="168"/>
      <c r="AV45" s="169">
        <f t="shared" si="6"/>
        <v>45839</v>
      </c>
      <c r="AW45" s="170"/>
      <c r="AX45" s="171"/>
      <c r="AY45" s="172">
        <f t="shared" si="7"/>
        <v>40000</v>
      </c>
      <c r="AZ45" s="172"/>
      <c r="BA45" s="172"/>
      <c r="BB45" s="172">
        <f t="shared" si="8"/>
        <v>160000</v>
      </c>
      <c r="BC45" s="172"/>
      <c r="BD45" s="172"/>
      <c r="BE45" s="187" t="str">
        <f t="shared" si="9"/>
        <v>4冊</v>
      </c>
      <c r="BF45" s="187"/>
    </row>
    <row r="46" spans="2:58" x14ac:dyDescent="0.15">
      <c r="B46" s="173">
        <v>5</v>
      </c>
      <c r="C46" s="174"/>
      <c r="D46" s="175" t="s">
        <v>88</v>
      </c>
      <c r="E46" s="176"/>
      <c r="F46" s="176"/>
      <c r="G46" s="176"/>
      <c r="H46" s="176"/>
      <c r="I46" s="176"/>
      <c r="J46" s="176"/>
      <c r="K46" s="176"/>
      <c r="L46" s="177"/>
      <c r="M46" s="178" t="s">
        <v>89</v>
      </c>
      <c r="N46" s="179"/>
      <c r="O46" s="179"/>
      <c r="P46" s="179"/>
      <c r="Q46" s="180"/>
      <c r="R46" s="178" t="s">
        <v>90</v>
      </c>
      <c r="S46" s="179"/>
      <c r="T46" s="179"/>
      <c r="U46" s="179"/>
      <c r="V46" s="180"/>
      <c r="W46" s="173">
        <v>5</v>
      </c>
      <c r="X46" s="174"/>
      <c r="Y46" s="173" t="s">
        <v>80</v>
      </c>
      <c r="Z46" s="174"/>
      <c r="AA46" s="188">
        <v>50000</v>
      </c>
      <c r="AB46" s="189"/>
      <c r="AC46" s="190"/>
      <c r="AD46" s="163">
        <f t="shared" si="2"/>
        <v>250000</v>
      </c>
      <c r="AE46" s="164"/>
      <c r="AF46" s="165"/>
      <c r="AG46" s="163">
        <f t="shared" si="3"/>
        <v>5000</v>
      </c>
      <c r="AH46" s="164"/>
      <c r="AI46" s="165"/>
      <c r="AJ46" s="163">
        <f t="shared" si="1"/>
        <v>25000</v>
      </c>
      <c r="AK46" s="164"/>
      <c r="AL46" s="165"/>
      <c r="AM46" s="163">
        <f t="shared" si="4"/>
        <v>55000</v>
      </c>
      <c r="AN46" s="164"/>
      <c r="AO46" s="165"/>
      <c r="AP46" s="163">
        <f t="shared" si="5"/>
        <v>275000</v>
      </c>
      <c r="AQ46" s="164"/>
      <c r="AR46" s="165"/>
      <c r="AS46" s="166">
        <v>45870</v>
      </c>
      <c r="AT46" s="167"/>
      <c r="AU46" s="168"/>
      <c r="AV46" s="169">
        <f t="shared" si="6"/>
        <v>45870</v>
      </c>
      <c r="AW46" s="170"/>
      <c r="AX46" s="171"/>
      <c r="AY46" s="172">
        <f t="shared" si="7"/>
        <v>50000</v>
      </c>
      <c r="AZ46" s="172"/>
      <c r="BA46" s="172"/>
      <c r="BB46" s="172">
        <f t="shared" si="8"/>
        <v>250000</v>
      </c>
      <c r="BC46" s="172"/>
      <c r="BD46" s="172"/>
      <c r="BE46" s="187" t="str">
        <f t="shared" si="9"/>
        <v>5台</v>
      </c>
      <c r="BF46" s="187"/>
    </row>
    <row r="47" spans="2:58" s="5" customFormat="1" ht="12.75" customHeight="1" x14ac:dyDescent="0.15">
      <c r="B47" s="4"/>
    </row>
    <row r="48" spans="2:58" s="5" customFormat="1" ht="15" customHeight="1" x14ac:dyDescent="0.15">
      <c r="B48" s="22" t="s">
        <v>91</v>
      </c>
    </row>
    <row r="49" spans="1:53" s="5" customFormat="1" ht="4.5" customHeight="1" x14ac:dyDescent="0.15">
      <c r="B49" s="4"/>
    </row>
    <row r="50" spans="1:53" s="4" customFormat="1" ht="15" customHeight="1" x14ac:dyDescent="0.15">
      <c r="B50" s="181" t="s">
        <v>92</v>
      </c>
      <c r="C50" s="182"/>
      <c r="D50" s="182"/>
      <c r="E50" s="182"/>
      <c r="F50" s="182"/>
      <c r="G50" s="182"/>
      <c r="H50" s="182"/>
      <c r="I50" s="182"/>
      <c r="J50" s="182"/>
      <c r="K50" s="182"/>
      <c r="L50" s="183"/>
      <c r="M50" s="154" t="s">
        <v>93</v>
      </c>
      <c r="N50" s="155"/>
      <c r="O50" s="155"/>
      <c r="P50" s="155"/>
      <c r="Q50" s="155"/>
      <c r="R50" s="155"/>
      <c r="S50" s="155"/>
      <c r="T50" s="155"/>
      <c r="U50" s="155"/>
      <c r="V50" s="155"/>
      <c r="W50" s="155"/>
      <c r="X50" s="155"/>
      <c r="Y50" s="155"/>
      <c r="Z50" s="155"/>
      <c r="AA50" s="155"/>
      <c r="AB50" s="155"/>
      <c r="AC50" s="155"/>
      <c r="AD50" s="155"/>
      <c r="AE50" s="155"/>
      <c r="AF50" s="155"/>
      <c r="AG50" s="155"/>
      <c r="AH50" s="155"/>
      <c r="AI50" s="155"/>
      <c r="AJ50" s="155"/>
      <c r="AK50" s="155"/>
      <c r="AL50" s="155"/>
      <c r="AM50" s="155"/>
      <c r="AN50" s="155"/>
      <c r="AO50" s="155"/>
      <c r="AP50" s="155"/>
      <c r="AQ50" s="155"/>
      <c r="AR50" s="155"/>
      <c r="AS50" s="155"/>
      <c r="AT50" s="155"/>
      <c r="AU50" s="155"/>
      <c r="AV50" s="155"/>
      <c r="AW50" s="155"/>
      <c r="AX50" s="155"/>
      <c r="AY50" s="155"/>
      <c r="AZ50" s="155"/>
      <c r="BA50" s="156"/>
    </row>
    <row r="51" spans="1:53" s="4" customFormat="1" ht="15" customHeight="1" x14ac:dyDescent="0.15">
      <c r="B51" s="145" t="str">
        <f>IF(D42="","",D42)</f>
        <v>書籍1</v>
      </c>
      <c r="C51" s="146"/>
      <c r="D51" s="146"/>
      <c r="E51" s="146"/>
      <c r="F51" s="146"/>
      <c r="G51" s="146"/>
      <c r="H51" s="146"/>
      <c r="I51" s="146"/>
      <c r="J51" s="146"/>
      <c r="K51" s="146"/>
      <c r="L51" s="147"/>
      <c r="M51" s="139" t="s">
        <v>94</v>
      </c>
      <c r="N51" s="140"/>
      <c r="O51" s="140"/>
      <c r="P51" s="140"/>
      <c r="Q51" s="140"/>
      <c r="R51" s="140"/>
      <c r="S51" s="140"/>
      <c r="T51" s="140"/>
      <c r="U51" s="140"/>
      <c r="V51" s="140"/>
      <c r="W51" s="140"/>
      <c r="X51" s="140"/>
      <c r="Y51" s="140"/>
      <c r="Z51" s="140"/>
      <c r="AA51" s="140"/>
      <c r="AB51" s="140"/>
      <c r="AC51" s="140"/>
      <c r="AD51" s="140"/>
      <c r="AE51" s="140"/>
      <c r="AF51" s="140"/>
      <c r="AG51" s="140"/>
      <c r="AH51" s="140"/>
      <c r="AI51" s="140"/>
      <c r="AJ51" s="140"/>
      <c r="AK51" s="140"/>
      <c r="AL51" s="140"/>
      <c r="AM51" s="140"/>
      <c r="AN51" s="140"/>
      <c r="AO51" s="140"/>
      <c r="AP51" s="140"/>
      <c r="AQ51" s="140"/>
      <c r="AR51" s="140"/>
      <c r="AS51" s="140"/>
      <c r="AT51" s="140"/>
      <c r="AU51" s="140"/>
      <c r="AV51" s="140"/>
      <c r="AW51" s="140"/>
      <c r="AX51" s="140"/>
      <c r="AY51" s="140"/>
      <c r="AZ51" s="140"/>
      <c r="BA51" s="141"/>
    </row>
    <row r="52" spans="1:53" s="4" customFormat="1" ht="15" customHeight="1" x14ac:dyDescent="0.15">
      <c r="B52" s="145"/>
      <c r="C52" s="146"/>
      <c r="D52" s="146"/>
      <c r="E52" s="146"/>
      <c r="F52" s="146"/>
      <c r="G52" s="146"/>
      <c r="H52" s="146"/>
      <c r="I52" s="146"/>
      <c r="J52" s="146"/>
      <c r="K52" s="146"/>
      <c r="L52" s="147"/>
      <c r="M52" s="157"/>
      <c r="N52" s="158"/>
      <c r="O52" s="158"/>
      <c r="P52" s="158"/>
      <c r="Q52" s="158"/>
      <c r="R52" s="158"/>
      <c r="S52" s="158"/>
      <c r="T52" s="158"/>
      <c r="U52" s="158"/>
      <c r="V52" s="158"/>
      <c r="W52" s="158"/>
      <c r="X52" s="158"/>
      <c r="Y52" s="158"/>
      <c r="Z52" s="158"/>
      <c r="AA52" s="158"/>
      <c r="AB52" s="158"/>
      <c r="AC52" s="158"/>
      <c r="AD52" s="158"/>
      <c r="AE52" s="158"/>
      <c r="AF52" s="158"/>
      <c r="AG52" s="158"/>
      <c r="AH52" s="158"/>
      <c r="AI52" s="158"/>
      <c r="AJ52" s="158"/>
      <c r="AK52" s="158"/>
      <c r="AL52" s="158"/>
      <c r="AM52" s="158"/>
      <c r="AN52" s="158"/>
      <c r="AO52" s="158"/>
      <c r="AP52" s="158"/>
      <c r="AQ52" s="158"/>
      <c r="AR52" s="158"/>
      <c r="AS52" s="158"/>
      <c r="AT52" s="158"/>
      <c r="AU52" s="158"/>
      <c r="AV52" s="158"/>
      <c r="AW52" s="158"/>
      <c r="AX52" s="158"/>
      <c r="AY52" s="158"/>
      <c r="AZ52" s="158"/>
      <c r="BA52" s="159"/>
    </row>
    <row r="53" spans="1:53" s="4" customFormat="1" ht="15" customHeight="1" x14ac:dyDescent="0.15">
      <c r="B53" s="184" t="str">
        <f>IF(D43="","",D43)</f>
        <v>書籍2</v>
      </c>
      <c r="C53" s="185"/>
      <c r="D53" s="185"/>
      <c r="E53" s="185"/>
      <c r="F53" s="185"/>
      <c r="G53" s="185"/>
      <c r="H53" s="185"/>
      <c r="I53" s="185"/>
      <c r="J53" s="185"/>
      <c r="K53" s="185"/>
      <c r="L53" s="186"/>
      <c r="M53" s="160" t="s">
        <v>95</v>
      </c>
      <c r="N53" s="161"/>
      <c r="O53" s="161"/>
      <c r="P53" s="161"/>
      <c r="Q53" s="161"/>
      <c r="R53" s="161"/>
      <c r="S53" s="161"/>
      <c r="T53" s="161"/>
      <c r="U53" s="161"/>
      <c r="V53" s="161"/>
      <c r="W53" s="161"/>
      <c r="X53" s="161"/>
      <c r="Y53" s="161"/>
      <c r="Z53" s="161"/>
      <c r="AA53" s="161"/>
      <c r="AB53" s="161"/>
      <c r="AC53" s="161"/>
      <c r="AD53" s="161"/>
      <c r="AE53" s="161"/>
      <c r="AF53" s="161"/>
      <c r="AG53" s="161"/>
      <c r="AH53" s="161"/>
      <c r="AI53" s="161"/>
      <c r="AJ53" s="161"/>
      <c r="AK53" s="161"/>
      <c r="AL53" s="161"/>
      <c r="AM53" s="161"/>
      <c r="AN53" s="161"/>
      <c r="AO53" s="161"/>
      <c r="AP53" s="161"/>
      <c r="AQ53" s="161"/>
      <c r="AR53" s="161"/>
      <c r="AS53" s="161"/>
      <c r="AT53" s="161"/>
      <c r="AU53" s="161"/>
      <c r="AV53" s="161"/>
      <c r="AW53" s="161"/>
      <c r="AX53" s="161"/>
      <c r="AY53" s="161"/>
      <c r="AZ53" s="161"/>
      <c r="BA53" s="162"/>
    </row>
    <row r="54" spans="1:53" s="4" customFormat="1" ht="15" customHeight="1" x14ac:dyDescent="0.15">
      <c r="B54" s="148"/>
      <c r="C54" s="149"/>
      <c r="D54" s="149"/>
      <c r="E54" s="149"/>
      <c r="F54" s="149"/>
      <c r="G54" s="149"/>
      <c r="H54" s="149"/>
      <c r="I54" s="149"/>
      <c r="J54" s="149"/>
      <c r="K54" s="149"/>
      <c r="L54" s="150"/>
      <c r="M54" s="139"/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  <c r="Z54" s="140"/>
      <c r="AA54" s="140"/>
      <c r="AB54" s="140"/>
      <c r="AC54" s="140"/>
      <c r="AD54" s="140"/>
      <c r="AE54" s="140"/>
      <c r="AF54" s="140"/>
      <c r="AG54" s="140"/>
      <c r="AH54" s="140"/>
      <c r="AI54" s="140"/>
      <c r="AJ54" s="140"/>
      <c r="AK54" s="140"/>
      <c r="AL54" s="140"/>
      <c r="AM54" s="140"/>
      <c r="AN54" s="140"/>
      <c r="AO54" s="140"/>
      <c r="AP54" s="140"/>
      <c r="AQ54" s="140"/>
      <c r="AR54" s="140"/>
      <c r="AS54" s="140"/>
      <c r="AT54" s="140"/>
      <c r="AU54" s="140"/>
      <c r="AV54" s="140"/>
      <c r="AW54" s="140"/>
      <c r="AX54" s="140"/>
      <c r="AY54" s="140"/>
      <c r="AZ54" s="140"/>
      <c r="BA54" s="141"/>
    </row>
    <row r="55" spans="1:53" s="4" customFormat="1" ht="15" customHeight="1" x14ac:dyDescent="0.15">
      <c r="B55" s="145" t="str">
        <f>IF(D44="","",D44)</f>
        <v>書籍3</v>
      </c>
      <c r="C55" s="146"/>
      <c r="D55" s="146"/>
      <c r="E55" s="146"/>
      <c r="F55" s="146"/>
      <c r="G55" s="146"/>
      <c r="H55" s="146"/>
      <c r="I55" s="146"/>
      <c r="J55" s="146"/>
      <c r="K55" s="146"/>
      <c r="L55" s="147"/>
      <c r="M55" s="139" t="s">
        <v>96</v>
      </c>
      <c r="N55" s="140"/>
      <c r="O55" s="140"/>
      <c r="P55" s="140"/>
      <c r="Q55" s="140"/>
      <c r="R55" s="140"/>
      <c r="S55" s="140"/>
      <c r="T55" s="140"/>
      <c r="U55" s="140"/>
      <c r="V55" s="140"/>
      <c r="W55" s="140"/>
      <c r="X55" s="140"/>
      <c r="Y55" s="140"/>
      <c r="Z55" s="140"/>
      <c r="AA55" s="140"/>
      <c r="AB55" s="140"/>
      <c r="AC55" s="140"/>
      <c r="AD55" s="140"/>
      <c r="AE55" s="140"/>
      <c r="AF55" s="140"/>
      <c r="AG55" s="140"/>
      <c r="AH55" s="140"/>
      <c r="AI55" s="140"/>
      <c r="AJ55" s="140"/>
      <c r="AK55" s="140"/>
      <c r="AL55" s="140"/>
      <c r="AM55" s="140"/>
      <c r="AN55" s="140"/>
      <c r="AO55" s="140"/>
      <c r="AP55" s="140"/>
      <c r="AQ55" s="140"/>
      <c r="AR55" s="140"/>
      <c r="AS55" s="140"/>
      <c r="AT55" s="140"/>
      <c r="AU55" s="140"/>
      <c r="AV55" s="140"/>
      <c r="AW55" s="140"/>
      <c r="AX55" s="140"/>
      <c r="AY55" s="140"/>
      <c r="AZ55" s="140"/>
      <c r="BA55" s="141"/>
    </row>
    <row r="56" spans="1:53" s="4" customFormat="1" ht="15" customHeight="1" x14ac:dyDescent="0.15">
      <c r="B56" s="148"/>
      <c r="C56" s="149"/>
      <c r="D56" s="149"/>
      <c r="E56" s="149"/>
      <c r="F56" s="149"/>
      <c r="G56" s="149"/>
      <c r="H56" s="149"/>
      <c r="I56" s="149"/>
      <c r="J56" s="149"/>
      <c r="K56" s="149"/>
      <c r="L56" s="150"/>
      <c r="M56" s="139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40"/>
      <c r="Y56" s="140"/>
      <c r="Z56" s="140"/>
      <c r="AA56" s="140"/>
      <c r="AB56" s="140"/>
      <c r="AC56" s="140"/>
      <c r="AD56" s="140"/>
      <c r="AE56" s="140"/>
      <c r="AF56" s="140"/>
      <c r="AG56" s="140"/>
      <c r="AH56" s="140"/>
      <c r="AI56" s="140"/>
      <c r="AJ56" s="140"/>
      <c r="AK56" s="140"/>
      <c r="AL56" s="140"/>
      <c r="AM56" s="140"/>
      <c r="AN56" s="140"/>
      <c r="AO56" s="140"/>
      <c r="AP56" s="140"/>
      <c r="AQ56" s="140"/>
      <c r="AR56" s="140"/>
      <c r="AS56" s="140"/>
      <c r="AT56" s="140"/>
      <c r="AU56" s="140"/>
      <c r="AV56" s="140"/>
      <c r="AW56" s="140"/>
      <c r="AX56" s="140"/>
      <c r="AY56" s="140"/>
      <c r="AZ56" s="140"/>
      <c r="BA56" s="141"/>
    </row>
    <row r="57" spans="1:53" s="4" customFormat="1" ht="15" customHeight="1" x14ac:dyDescent="0.15">
      <c r="B57" s="145" t="str">
        <f>IF(D45="","",D45)</f>
        <v>書籍4</v>
      </c>
      <c r="C57" s="146"/>
      <c r="D57" s="146"/>
      <c r="E57" s="146"/>
      <c r="F57" s="146"/>
      <c r="G57" s="146"/>
      <c r="H57" s="146"/>
      <c r="I57" s="146"/>
      <c r="J57" s="146"/>
      <c r="K57" s="146"/>
      <c r="L57" s="147"/>
      <c r="M57" s="139" t="s">
        <v>97</v>
      </c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40"/>
      <c r="Y57" s="140"/>
      <c r="Z57" s="140"/>
      <c r="AA57" s="140"/>
      <c r="AB57" s="140"/>
      <c r="AC57" s="140"/>
      <c r="AD57" s="140"/>
      <c r="AE57" s="140"/>
      <c r="AF57" s="140"/>
      <c r="AG57" s="140"/>
      <c r="AH57" s="140"/>
      <c r="AI57" s="140"/>
      <c r="AJ57" s="140"/>
      <c r="AK57" s="140"/>
      <c r="AL57" s="140"/>
      <c r="AM57" s="140"/>
      <c r="AN57" s="140"/>
      <c r="AO57" s="140"/>
      <c r="AP57" s="140"/>
      <c r="AQ57" s="140"/>
      <c r="AR57" s="140"/>
      <c r="AS57" s="140"/>
      <c r="AT57" s="140"/>
      <c r="AU57" s="140"/>
      <c r="AV57" s="140"/>
      <c r="AW57" s="140"/>
      <c r="AX57" s="140"/>
      <c r="AY57" s="140"/>
      <c r="AZ57" s="140"/>
      <c r="BA57" s="141"/>
    </row>
    <row r="58" spans="1:53" s="4" customFormat="1" ht="15" customHeight="1" x14ac:dyDescent="0.15">
      <c r="B58" s="148"/>
      <c r="C58" s="149"/>
      <c r="D58" s="149"/>
      <c r="E58" s="149"/>
      <c r="F58" s="149"/>
      <c r="G58" s="149"/>
      <c r="H58" s="149"/>
      <c r="I58" s="149"/>
      <c r="J58" s="149"/>
      <c r="K58" s="149"/>
      <c r="L58" s="150"/>
      <c r="M58" s="139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40"/>
      <c r="Y58" s="140"/>
      <c r="Z58" s="140"/>
      <c r="AA58" s="140"/>
      <c r="AB58" s="140"/>
      <c r="AC58" s="140"/>
      <c r="AD58" s="140"/>
      <c r="AE58" s="140"/>
      <c r="AF58" s="140"/>
      <c r="AG58" s="140"/>
      <c r="AH58" s="140"/>
      <c r="AI58" s="140"/>
      <c r="AJ58" s="140"/>
      <c r="AK58" s="140"/>
      <c r="AL58" s="140"/>
      <c r="AM58" s="140"/>
      <c r="AN58" s="140"/>
      <c r="AO58" s="140"/>
      <c r="AP58" s="140"/>
      <c r="AQ58" s="140"/>
      <c r="AR58" s="140"/>
      <c r="AS58" s="140"/>
      <c r="AT58" s="140"/>
      <c r="AU58" s="140"/>
      <c r="AV58" s="140"/>
      <c r="AW58" s="140"/>
      <c r="AX58" s="140"/>
      <c r="AY58" s="140"/>
      <c r="AZ58" s="140"/>
      <c r="BA58" s="141"/>
    </row>
    <row r="59" spans="1:53" s="4" customFormat="1" ht="15" customHeight="1" x14ac:dyDescent="0.15">
      <c r="B59" s="145" t="str">
        <f>IF(D46="","",D46)</f>
        <v>書籍5</v>
      </c>
      <c r="C59" s="146"/>
      <c r="D59" s="146"/>
      <c r="E59" s="146"/>
      <c r="F59" s="146"/>
      <c r="G59" s="146"/>
      <c r="H59" s="146"/>
      <c r="I59" s="146"/>
      <c r="J59" s="146"/>
      <c r="K59" s="146"/>
      <c r="L59" s="147"/>
      <c r="M59" s="139" t="s">
        <v>98</v>
      </c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40"/>
      <c r="Y59" s="140"/>
      <c r="Z59" s="140"/>
      <c r="AA59" s="140"/>
      <c r="AB59" s="140"/>
      <c r="AC59" s="140"/>
      <c r="AD59" s="140"/>
      <c r="AE59" s="140"/>
      <c r="AF59" s="140"/>
      <c r="AG59" s="140"/>
      <c r="AH59" s="140"/>
      <c r="AI59" s="140"/>
      <c r="AJ59" s="140"/>
      <c r="AK59" s="140"/>
      <c r="AL59" s="140"/>
      <c r="AM59" s="140"/>
      <c r="AN59" s="140"/>
      <c r="AO59" s="140"/>
      <c r="AP59" s="140"/>
      <c r="AQ59" s="140"/>
      <c r="AR59" s="140"/>
      <c r="AS59" s="140"/>
      <c r="AT59" s="140"/>
      <c r="AU59" s="140"/>
      <c r="AV59" s="140"/>
      <c r="AW59" s="140"/>
      <c r="AX59" s="140"/>
      <c r="AY59" s="140"/>
      <c r="AZ59" s="140"/>
      <c r="BA59" s="141"/>
    </row>
    <row r="60" spans="1:53" s="4" customFormat="1" ht="15" customHeight="1" x14ac:dyDescent="0.15">
      <c r="B60" s="151"/>
      <c r="C60" s="152"/>
      <c r="D60" s="152"/>
      <c r="E60" s="152"/>
      <c r="F60" s="152"/>
      <c r="G60" s="152"/>
      <c r="H60" s="152"/>
      <c r="I60" s="152"/>
      <c r="J60" s="152"/>
      <c r="K60" s="152"/>
      <c r="L60" s="153"/>
      <c r="M60" s="142"/>
      <c r="N60" s="143"/>
      <c r="O60" s="143"/>
      <c r="P60" s="143"/>
      <c r="Q60" s="143"/>
      <c r="R60" s="143"/>
      <c r="S60" s="143"/>
      <c r="T60" s="143"/>
      <c r="U60" s="143"/>
      <c r="V60" s="143"/>
      <c r="W60" s="143"/>
      <c r="X60" s="143"/>
      <c r="Y60" s="143"/>
      <c r="Z60" s="143"/>
      <c r="AA60" s="143"/>
      <c r="AB60" s="143"/>
      <c r="AC60" s="143"/>
      <c r="AD60" s="143"/>
      <c r="AE60" s="143"/>
      <c r="AF60" s="143"/>
      <c r="AG60" s="143"/>
      <c r="AH60" s="143"/>
      <c r="AI60" s="143"/>
      <c r="AJ60" s="143"/>
      <c r="AK60" s="143"/>
      <c r="AL60" s="143"/>
      <c r="AM60" s="143"/>
      <c r="AN60" s="143"/>
      <c r="AO60" s="143"/>
      <c r="AP60" s="143"/>
      <c r="AQ60" s="143"/>
      <c r="AR60" s="143"/>
      <c r="AS60" s="143"/>
      <c r="AT60" s="143"/>
      <c r="AU60" s="143"/>
      <c r="AV60" s="143"/>
      <c r="AW60" s="143"/>
      <c r="AX60" s="143"/>
      <c r="AY60" s="143"/>
      <c r="AZ60" s="143"/>
      <c r="BA60" s="144"/>
    </row>
    <row r="61" spans="1:53" s="5" customFormat="1" ht="4.5" customHeight="1" x14ac:dyDescent="0.15">
      <c r="B61" s="4"/>
    </row>
    <row r="62" spans="1:53" s="4" customFormat="1" ht="15" customHeight="1" x14ac:dyDescent="0.15">
      <c r="B62" s="75" t="s">
        <v>99</v>
      </c>
      <c r="C62" s="7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</row>
    <row r="63" spans="1:53" s="5" customFormat="1" ht="15" customHeight="1" x14ac:dyDescent="0.15">
      <c r="B63" s="6"/>
      <c r="C63" s="134" t="s">
        <v>100</v>
      </c>
      <c r="D63" s="134"/>
      <c r="E63" s="134"/>
      <c r="F63" s="134"/>
      <c r="G63" s="134"/>
      <c r="H63" s="134"/>
      <c r="I63" s="134"/>
      <c r="J63" s="134"/>
      <c r="K63" s="134"/>
      <c r="L63" s="134"/>
      <c r="M63" s="134"/>
      <c r="N63" s="134"/>
      <c r="O63" s="135" t="s">
        <v>101</v>
      </c>
      <c r="P63" s="135"/>
      <c r="Q63" s="135"/>
      <c r="R63" s="135"/>
      <c r="S63" s="135"/>
      <c r="T63" s="135"/>
      <c r="U63" s="135"/>
      <c r="V63" s="135"/>
      <c r="W63" s="135"/>
      <c r="X63" s="135"/>
      <c r="Y63" s="136" t="s">
        <v>102</v>
      </c>
      <c r="Z63" s="137"/>
      <c r="AA63" s="137"/>
      <c r="AB63" s="137"/>
      <c r="AC63" s="137"/>
      <c r="AD63" s="137"/>
      <c r="AE63" s="137"/>
      <c r="AF63" s="137"/>
      <c r="AG63" s="137"/>
      <c r="AH63" s="138"/>
    </row>
    <row r="64" spans="1:53" x14ac:dyDescent="0.15">
      <c r="A64" s="7">
        <v>1</v>
      </c>
      <c r="B64" s="8" t="s">
        <v>103</v>
      </c>
      <c r="C64" s="129" t="str">
        <f>IF(ISNA(VLOOKUP(A64,見本!$B$41:$L$77,3,FALSE)),"",VLOOKUP(A64,見本!$B$41:$L$77,3,FALSE))</f>
        <v>書籍1</v>
      </c>
      <c r="D64" s="129"/>
      <c r="E64" s="129"/>
      <c r="F64" s="129"/>
      <c r="G64" s="129"/>
      <c r="H64" s="129"/>
      <c r="I64" s="129"/>
      <c r="J64" s="129"/>
      <c r="K64" s="129"/>
      <c r="L64" s="129"/>
      <c r="M64" s="129"/>
      <c r="N64" s="129"/>
      <c r="O64" s="130" t="s">
        <v>104</v>
      </c>
      <c r="P64" s="130"/>
      <c r="Q64" s="130"/>
      <c r="R64" s="130"/>
      <c r="S64" s="130"/>
      <c r="T64" s="130"/>
      <c r="U64" s="130"/>
      <c r="V64" s="130"/>
      <c r="W64" s="130"/>
      <c r="X64" s="130"/>
      <c r="Y64" s="131" t="s">
        <v>105</v>
      </c>
      <c r="Z64" s="132"/>
      <c r="AA64" s="132"/>
      <c r="AB64" s="132"/>
      <c r="AC64" s="132"/>
      <c r="AD64" s="132"/>
      <c r="AE64" s="132"/>
      <c r="AF64" s="132"/>
      <c r="AG64" s="132"/>
      <c r="AH64" s="133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</row>
    <row r="65" spans="1:53" x14ac:dyDescent="0.15">
      <c r="A65" s="7">
        <v>2</v>
      </c>
      <c r="B65" s="8" t="s">
        <v>106</v>
      </c>
      <c r="C65" s="129" t="str">
        <f>IF(ISNA(VLOOKUP(A65,見本!$B$41:$L$77,3,FALSE)),"",VLOOKUP(A65,見本!$B$41:$L$77,3,FALSE))</f>
        <v>書籍2</v>
      </c>
      <c r="D65" s="129"/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130" t="s">
        <v>107</v>
      </c>
      <c r="P65" s="130"/>
      <c r="Q65" s="130"/>
      <c r="R65" s="130"/>
      <c r="S65" s="130"/>
      <c r="T65" s="130"/>
      <c r="U65" s="130"/>
      <c r="V65" s="130"/>
      <c r="W65" s="130"/>
      <c r="X65" s="130"/>
      <c r="Y65" s="131" t="s">
        <v>108</v>
      </c>
      <c r="Z65" s="132"/>
      <c r="AA65" s="132"/>
      <c r="AB65" s="132"/>
      <c r="AC65" s="132"/>
      <c r="AD65" s="132"/>
      <c r="AE65" s="132"/>
      <c r="AF65" s="132"/>
      <c r="AG65" s="132"/>
      <c r="AH65" s="133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</row>
    <row r="66" spans="1:53" x14ac:dyDescent="0.15">
      <c r="A66" s="7">
        <v>3</v>
      </c>
      <c r="B66" s="8" t="s">
        <v>109</v>
      </c>
      <c r="C66" s="129" t="str">
        <f>IF(ISNA(VLOOKUP(A66,見本!$B$41:$L$77,3,FALSE)),"",VLOOKUP(A66,見本!$B$41:$L$77,3,FALSE))</f>
        <v>書籍3</v>
      </c>
      <c r="D66" s="129"/>
      <c r="E66" s="129"/>
      <c r="F66" s="129"/>
      <c r="G66" s="129"/>
      <c r="H66" s="129"/>
      <c r="I66" s="129"/>
      <c r="J66" s="129"/>
      <c r="K66" s="129"/>
      <c r="L66" s="129"/>
      <c r="M66" s="129"/>
      <c r="N66" s="129"/>
      <c r="O66" s="130" t="s">
        <v>110</v>
      </c>
      <c r="P66" s="130"/>
      <c r="Q66" s="130"/>
      <c r="R66" s="130"/>
      <c r="S66" s="130"/>
      <c r="T66" s="130"/>
      <c r="U66" s="130"/>
      <c r="V66" s="130"/>
      <c r="W66" s="130"/>
      <c r="X66" s="130"/>
      <c r="Y66" s="131" t="s">
        <v>111</v>
      </c>
      <c r="Z66" s="132"/>
      <c r="AA66" s="132"/>
      <c r="AB66" s="132"/>
      <c r="AC66" s="132"/>
      <c r="AD66" s="132"/>
      <c r="AE66" s="132"/>
      <c r="AF66" s="132"/>
      <c r="AG66" s="132"/>
      <c r="AH66" s="133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</row>
    <row r="67" spans="1:53" x14ac:dyDescent="0.15">
      <c r="A67" s="7">
        <v>4</v>
      </c>
      <c r="B67" s="8" t="s">
        <v>112</v>
      </c>
      <c r="C67" s="129" t="str">
        <f>IF(ISNA(VLOOKUP(A67,見本!$B$41:$L$77,3,FALSE)),"",VLOOKUP(A67,見本!$B$41:$L$77,3,FALSE))</f>
        <v>書籍4</v>
      </c>
      <c r="D67" s="129"/>
      <c r="E67" s="129"/>
      <c r="F67" s="129"/>
      <c r="G67" s="129"/>
      <c r="H67" s="129"/>
      <c r="I67" s="129"/>
      <c r="J67" s="129"/>
      <c r="K67" s="129"/>
      <c r="L67" s="129"/>
      <c r="M67" s="129"/>
      <c r="N67" s="129"/>
      <c r="O67" s="130" t="s">
        <v>113</v>
      </c>
      <c r="P67" s="130"/>
      <c r="Q67" s="130"/>
      <c r="R67" s="130"/>
      <c r="S67" s="130"/>
      <c r="T67" s="130"/>
      <c r="U67" s="130"/>
      <c r="V67" s="130"/>
      <c r="W67" s="130"/>
      <c r="X67" s="130"/>
      <c r="Y67" s="131" t="s">
        <v>114</v>
      </c>
      <c r="Z67" s="132"/>
      <c r="AA67" s="132"/>
      <c r="AB67" s="132"/>
      <c r="AC67" s="132"/>
      <c r="AD67" s="132"/>
      <c r="AE67" s="132"/>
      <c r="AF67" s="132"/>
      <c r="AG67" s="132"/>
      <c r="AH67" s="133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</row>
    <row r="68" spans="1:53" ht="19.5" thickBot="1" x14ac:dyDescent="0.2">
      <c r="A68" s="7">
        <v>5</v>
      </c>
      <c r="B68" s="8" t="s">
        <v>115</v>
      </c>
      <c r="C68" s="129" t="str">
        <f>IF(ISNA(VLOOKUP(A68,見本!$B$41:$L$77,3,FALSE)),"",VLOOKUP(A68,見本!$B$41:$L$77,3,FALSE))</f>
        <v>書籍5</v>
      </c>
      <c r="D68" s="129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30" t="s">
        <v>116</v>
      </c>
      <c r="P68" s="130"/>
      <c r="Q68" s="130"/>
      <c r="R68" s="130"/>
      <c r="S68" s="130"/>
      <c r="T68" s="130"/>
      <c r="U68" s="130"/>
      <c r="V68" s="130"/>
      <c r="W68" s="130"/>
      <c r="X68" s="130"/>
      <c r="Y68" s="131" t="s">
        <v>117</v>
      </c>
      <c r="Z68" s="132"/>
      <c r="AA68" s="132"/>
      <c r="AB68" s="132"/>
      <c r="AC68" s="132"/>
      <c r="AD68" s="132"/>
      <c r="AE68" s="132"/>
      <c r="AF68" s="132"/>
      <c r="AG68" s="132"/>
      <c r="AH68" s="133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</row>
    <row r="69" spans="1:53" ht="19.5" thickBot="1" x14ac:dyDescent="0.2"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</row>
    <row r="70" spans="1:53" ht="19.5" thickBot="1" x14ac:dyDescent="0.2">
      <c r="B70" s="118" t="s">
        <v>118</v>
      </c>
      <c r="C70" s="119"/>
      <c r="D70" s="119"/>
      <c r="E70" s="120"/>
      <c r="F70" s="123">
        <v>45870</v>
      </c>
      <c r="G70" s="124"/>
      <c r="H70" s="124"/>
      <c r="I70" s="124"/>
      <c r="J70" s="124"/>
      <c r="K70" s="124"/>
      <c r="L70" s="125"/>
    </row>
    <row r="71" spans="1:53" ht="19.5" thickBot="1" x14ac:dyDescent="0.2">
      <c r="B71" s="115" t="s">
        <v>119</v>
      </c>
      <c r="C71" s="116"/>
      <c r="D71" s="116"/>
      <c r="E71" s="117"/>
      <c r="F71" s="118" t="s">
        <v>120</v>
      </c>
      <c r="G71" s="119"/>
      <c r="H71" s="119"/>
      <c r="I71" s="119"/>
      <c r="J71" s="119"/>
      <c r="K71" s="119"/>
      <c r="L71" s="120"/>
      <c r="M71" s="115" t="s">
        <v>121</v>
      </c>
      <c r="N71" s="116"/>
      <c r="O71" s="116"/>
      <c r="P71" s="117"/>
      <c r="Q71" s="118" t="s">
        <v>122</v>
      </c>
      <c r="R71" s="119"/>
      <c r="S71" s="119"/>
      <c r="T71" s="119"/>
      <c r="U71" s="119"/>
      <c r="V71" s="119"/>
      <c r="W71" s="120"/>
    </row>
    <row r="72" spans="1:53" ht="19.5" thickBot="1" x14ac:dyDescent="0.2">
      <c r="B72" s="115" t="s">
        <v>123</v>
      </c>
      <c r="C72" s="116"/>
      <c r="D72" s="116"/>
      <c r="E72" s="117"/>
      <c r="F72" s="118" t="s">
        <v>124</v>
      </c>
      <c r="G72" s="119"/>
      <c r="H72" s="119"/>
      <c r="I72" s="119"/>
      <c r="J72" s="119"/>
      <c r="K72" s="119"/>
      <c r="L72" s="120"/>
      <c r="M72" s="115" t="s">
        <v>125</v>
      </c>
      <c r="N72" s="116"/>
      <c r="O72" s="116"/>
      <c r="P72" s="117"/>
      <c r="Q72" s="118" t="s">
        <v>126</v>
      </c>
      <c r="R72" s="119"/>
      <c r="S72" s="119"/>
      <c r="T72" s="119"/>
      <c r="U72" s="119"/>
      <c r="V72" s="119"/>
      <c r="W72" s="120"/>
    </row>
    <row r="74" spans="1:53" s="4" customFormat="1" ht="15" customHeight="1" x14ac:dyDescent="0.15">
      <c r="B74" s="22" t="s">
        <v>127</v>
      </c>
      <c r="C74" s="22"/>
      <c r="D74" s="22"/>
      <c r="E74" s="22"/>
      <c r="F74" s="22"/>
      <c r="G74" s="22"/>
      <c r="H74" s="22"/>
      <c r="I74" s="22"/>
      <c r="J74" s="22"/>
      <c r="K74" s="22"/>
    </row>
    <row r="75" spans="1:53" s="5" customFormat="1" ht="4.5" customHeight="1" x14ac:dyDescent="0.15">
      <c r="B75" s="4"/>
    </row>
    <row r="76" spans="1:53" s="4" customFormat="1" ht="15" customHeight="1" x14ac:dyDescent="0.15">
      <c r="B76" s="126" t="s">
        <v>128</v>
      </c>
      <c r="C76" s="127"/>
      <c r="D76" s="127"/>
      <c r="E76" s="127"/>
      <c r="F76" s="127"/>
      <c r="G76" s="127"/>
      <c r="H76" s="127"/>
      <c r="I76" s="127"/>
      <c r="J76" s="128"/>
      <c r="K76" s="121" t="s">
        <v>129</v>
      </c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2"/>
    </row>
    <row r="77" spans="1:53" s="4" customFormat="1" ht="15" customHeight="1" x14ac:dyDescent="0.15">
      <c r="B77" s="103" t="s">
        <v>130</v>
      </c>
      <c r="C77" s="104"/>
      <c r="D77" s="104"/>
      <c r="E77" s="104"/>
      <c r="F77" s="104"/>
      <c r="G77" s="104"/>
      <c r="H77" s="104"/>
      <c r="I77" s="104"/>
      <c r="J77" s="105"/>
      <c r="K77" s="106" t="s">
        <v>131</v>
      </c>
      <c r="L77" s="106"/>
      <c r="M77" s="106"/>
      <c r="N77" s="106"/>
      <c r="O77" s="106"/>
      <c r="P77" s="106"/>
      <c r="Q77" s="106"/>
      <c r="R77" s="106"/>
      <c r="S77" s="106"/>
      <c r="T77" s="106"/>
      <c r="U77" s="106"/>
      <c r="V77" s="106"/>
      <c r="W77" s="106"/>
      <c r="X77" s="106"/>
      <c r="Y77" s="106"/>
      <c r="Z77" s="106"/>
      <c r="AA77" s="106"/>
      <c r="AB77" s="106"/>
      <c r="AC77" s="106"/>
      <c r="AD77" s="106"/>
      <c r="AE77" s="106"/>
      <c r="AF77" s="106"/>
      <c r="AG77" s="106"/>
      <c r="AH77" s="106"/>
      <c r="AI77" s="106"/>
      <c r="AJ77" s="106"/>
      <c r="AK77" s="106"/>
      <c r="AL77" s="106"/>
      <c r="AM77" s="106"/>
      <c r="AN77" s="106"/>
      <c r="AO77" s="106"/>
      <c r="AP77" s="106"/>
      <c r="AQ77" s="106"/>
      <c r="AR77" s="106"/>
      <c r="AS77" s="106"/>
      <c r="AT77" s="106"/>
      <c r="AU77" s="106"/>
      <c r="AV77" s="106"/>
      <c r="AW77" s="106"/>
      <c r="AX77" s="106"/>
      <c r="AY77" s="106"/>
      <c r="AZ77" s="106"/>
      <c r="BA77" s="107"/>
    </row>
    <row r="78" spans="1:53" s="4" customFormat="1" ht="15" customHeight="1" x14ac:dyDescent="0.15">
      <c r="B78" s="112"/>
      <c r="C78" s="113"/>
      <c r="D78" s="113"/>
      <c r="E78" s="113"/>
      <c r="F78" s="113"/>
      <c r="G78" s="113"/>
      <c r="H78" s="113"/>
      <c r="I78" s="113"/>
      <c r="J78" s="114"/>
      <c r="K78" s="108" t="s">
        <v>132</v>
      </c>
      <c r="L78" s="108"/>
      <c r="M78" s="108"/>
      <c r="N78" s="108"/>
      <c r="O78" s="108"/>
      <c r="P78" s="108"/>
      <c r="Q78" s="108"/>
      <c r="R78" s="109"/>
      <c r="S78" s="110" t="s">
        <v>133</v>
      </c>
      <c r="T78" s="108"/>
      <c r="U78" s="108"/>
      <c r="V78" s="108"/>
      <c r="W78" s="109"/>
      <c r="X78" s="110" t="s">
        <v>134</v>
      </c>
      <c r="Y78" s="108"/>
      <c r="Z78" s="108"/>
      <c r="AA78" s="108"/>
      <c r="AB78" s="109"/>
      <c r="AC78" s="110" t="s">
        <v>135</v>
      </c>
      <c r="AD78" s="108"/>
      <c r="AE78" s="108"/>
      <c r="AF78" s="108"/>
      <c r="AG78" s="108"/>
      <c r="AH78" s="108"/>
      <c r="AI78" s="108"/>
      <c r="AJ78" s="109"/>
      <c r="AK78" s="110" t="s">
        <v>136</v>
      </c>
      <c r="AL78" s="108"/>
      <c r="AM78" s="108"/>
      <c r="AN78" s="108"/>
      <c r="AO78" s="109"/>
      <c r="AP78" s="110" t="s">
        <v>137</v>
      </c>
      <c r="AQ78" s="108"/>
      <c r="AR78" s="108"/>
      <c r="AS78" s="108"/>
      <c r="AT78" s="108"/>
      <c r="AU78" s="108"/>
      <c r="AV78" s="108"/>
      <c r="AW78" s="108"/>
      <c r="AX78" s="108"/>
      <c r="AY78" s="108"/>
      <c r="AZ78" s="108"/>
      <c r="BA78" s="111"/>
    </row>
    <row r="79" spans="1:53" s="4" customFormat="1" ht="15" customHeight="1" x14ac:dyDescent="0.15">
      <c r="B79" s="100" t="s">
        <v>138</v>
      </c>
      <c r="C79" s="101"/>
      <c r="D79" s="101"/>
      <c r="E79" s="101"/>
      <c r="F79" s="101"/>
      <c r="G79" s="101"/>
      <c r="H79" s="101"/>
      <c r="I79" s="101"/>
      <c r="J79" s="102"/>
      <c r="K79" s="94" t="s">
        <v>139</v>
      </c>
      <c r="L79" s="94"/>
      <c r="M79" s="94"/>
      <c r="N79" s="94"/>
      <c r="O79" s="94"/>
      <c r="P79" s="94"/>
      <c r="Q79" s="94"/>
      <c r="R79" s="95"/>
      <c r="S79" s="96" t="s">
        <v>140</v>
      </c>
      <c r="T79" s="94"/>
      <c r="U79" s="94"/>
      <c r="V79" s="94"/>
      <c r="W79" s="95"/>
      <c r="X79" s="96" t="s">
        <v>141</v>
      </c>
      <c r="Y79" s="94"/>
      <c r="Z79" s="94"/>
      <c r="AA79" s="94"/>
      <c r="AB79" s="95"/>
      <c r="AC79" s="96" t="s">
        <v>142</v>
      </c>
      <c r="AD79" s="94"/>
      <c r="AE79" s="94"/>
      <c r="AF79" s="94"/>
      <c r="AG79" s="94"/>
      <c r="AH79" s="94"/>
      <c r="AI79" s="94"/>
      <c r="AJ79" s="95"/>
      <c r="AK79" s="97" t="s">
        <v>143</v>
      </c>
      <c r="AL79" s="98"/>
      <c r="AM79" s="98"/>
      <c r="AN79" s="98"/>
      <c r="AO79" s="99"/>
      <c r="AP79" s="82" t="s">
        <v>144</v>
      </c>
      <c r="AQ79" s="83"/>
      <c r="AR79" s="83"/>
      <c r="AS79" s="83"/>
      <c r="AT79" s="83"/>
      <c r="AU79" s="83"/>
      <c r="AV79" s="83"/>
      <c r="AW79" s="83"/>
      <c r="AX79" s="83"/>
      <c r="AY79" s="83"/>
      <c r="AZ79" s="83"/>
      <c r="BA79" s="84"/>
    </row>
    <row r="80" spans="1:53" s="4" customFormat="1" ht="15" customHeight="1" x14ac:dyDescent="0.15">
      <c r="B80" s="103" t="s">
        <v>145</v>
      </c>
      <c r="C80" s="104"/>
      <c r="D80" s="104"/>
      <c r="E80" s="104"/>
      <c r="F80" s="104"/>
      <c r="G80" s="104"/>
      <c r="H80" s="104"/>
      <c r="I80" s="104"/>
      <c r="J80" s="105"/>
      <c r="K80" s="85" t="s">
        <v>139</v>
      </c>
      <c r="L80" s="85"/>
      <c r="M80" s="85"/>
      <c r="N80" s="85"/>
      <c r="O80" s="85"/>
      <c r="P80" s="85"/>
      <c r="Q80" s="85"/>
      <c r="R80" s="86"/>
      <c r="S80" s="87" t="s">
        <v>146</v>
      </c>
      <c r="T80" s="85"/>
      <c r="U80" s="85"/>
      <c r="V80" s="85"/>
      <c r="W80" s="86"/>
      <c r="X80" s="87" t="s">
        <v>147</v>
      </c>
      <c r="Y80" s="85"/>
      <c r="Z80" s="85"/>
      <c r="AA80" s="85"/>
      <c r="AB80" s="86"/>
      <c r="AC80" s="87" t="s">
        <v>148</v>
      </c>
      <c r="AD80" s="85"/>
      <c r="AE80" s="85"/>
      <c r="AF80" s="85"/>
      <c r="AG80" s="85"/>
      <c r="AH80" s="85"/>
      <c r="AI80" s="85"/>
      <c r="AJ80" s="86"/>
      <c r="AK80" s="88" t="s">
        <v>149</v>
      </c>
      <c r="AL80" s="89"/>
      <c r="AM80" s="89"/>
      <c r="AN80" s="89"/>
      <c r="AO80" s="90"/>
      <c r="AP80" s="91" t="s">
        <v>150</v>
      </c>
      <c r="AQ80" s="92"/>
      <c r="AR80" s="92"/>
      <c r="AS80" s="92"/>
      <c r="AT80" s="92"/>
      <c r="AU80" s="92"/>
      <c r="AV80" s="92"/>
      <c r="AW80" s="92"/>
      <c r="AX80" s="92"/>
      <c r="AY80" s="92"/>
      <c r="AZ80" s="92"/>
      <c r="BA80" s="93"/>
    </row>
    <row r="81" spans="2:24" ht="15" customHeight="1" x14ac:dyDescent="0.15">
      <c r="B81" s="3"/>
    </row>
    <row r="82" spans="2:24" x14ac:dyDescent="0.15">
      <c r="B82" s="77" t="s">
        <v>151</v>
      </c>
      <c r="C82" s="77"/>
      <c r="D82" s="77"/>
      <c r="E82" s="77"/>
      <c r="F82" s="77"/>
    </row>
    <row r="83" spans="2:24" x14ac:dyDescent="0.15">
      <c r="B83" s="80" t="s">
        <v>152</v>
      </c>
      <c r="C83" s="80"/>
      <c r="D83" s="80"/>
      <c r="E83" s="80"/>
      <c r="F83" s="80"/>
      <c r="G83" s="80" t="s">
        <v>153</v>
      </c>
      <c r="H83" s="80"/>
      <c r="I83" s="80"/>
      <c r="J83" s="80"/>
      <c r="K83" s="80"/>
      <c r="L83" s="80"/>
      <c r="M83" s="80"/>
      <c r="N83" s="80" t="s">
        <v>154</v>
      </c>
      <c r="O83" s="80"/>
      <c r="P83" s="80"/>
      <c r="Q83" s="80"/>
      <c r="R83" s="81" t="s">
        <v>155</v>
      </c>
      <c r="S83" s="81"/>
      <c r="T83" s="81"/>
      <c r="U83" s="81"/>
      <c r="V83" s="81"/>
      <c r="W83" s="81"/>
      <c r="X83" s="81"/>
    </row>
    <row r="84" spans="2:24" x14ac:dyDescent="0.15">
      <c r="C84" s="80" t="s">
        <v>156</v>
      </c>
      <c r="D84" s="80"/>
      <c r="E84" s="80"/>
      <c r="F84" s="80"/>
      <c r="G84" s="80" t="s">
        <v>157</v>
      </c>
      <c r="H84" s="80"/>
      <c r="I84" s="80"/>
      <c r="J84" s="80"/>
      <c r="K84" s="80"/>
      <c r="L84" s="80"/>
      <c r="M84" s="80"/>
      <c r="N84" s="80" t="s">
        <v>154</v>
      </c>
      <c r="O84" s="80"/>
      <c r="P84" s="80"/>
      <c r="Q84" s="80"/>
      <c r="R84" s="81" t="s">
        <v>158</v>
      </c>
      <c r="S84" s="81"/>
      <c r="T84" s="81"/>
      <c r="U84" s="81"/>
      <c r="V84" s="81"/>
      <c r="W84" s="81"/>
      <c r="X84" s="81"/>
    </row>
    <row r="85" spans="2:24" x14ac:dyDescent="0.15">
      <c r="B85" s="3"/>
    </row>
    <row r="86" spans="2:24" x14ac:dyDescent="0.15">
      <c r="B86" s="39"/>
    </row>
  </sheetData>
  <sheetProtection sheet="1" objects="1" scenarios="1" selectLockedCells="1" selectUnlockedCells="1"/>
  <protectedRanges>
    <protectedRange sqref="O64:AH68" name="範囲5"/>
  </protectedRanges>
  <mergeCells count="351">
    <mergeCell ref="B2:E2"/>
    <mergeCell ref="F2:X2"/>
    <mergeCell ref="AA2:AF2"/>
    <mergeCell ref="AG2:AX2"/>
    <mergeCell ref="B3:E3"/>
    <mergeCell ref="F3:X3"/>
    <mergeCell ref="AA3:AD4"/>
    <mergeCell ref="AE3:AF3"/>
    <mergeCell ref="AG3:AX3"/>
    <mergeCell ref="B4:E4"/>
    <mergeCell ref="F4:X4"/>
    <mergeCell ref="AE4:AF4"/>
    <mergeCell ref="AG4:AX4"/>
    <mergeCell ref="B5:E5"/>
    <mergeCell ref="F5:X5"/>
    <mergeCell ref="AA5:AD6"/>
    <mergeCell ref="AE5:AF5"/>
    <mergeCell ref="AG5:AX5"/>
    <mergeCell ref="B6:E6"/>
    <mergeCell ref="F6:X6"/>
    <mergeCell ref="AA8:AF8"/>
    <mergeCell ref="AG8:AM8"/>
    <mergeCell ref="AN8:AR8"/>
    <mergeCell ref="AS8:AX8"/>
    <mergeCell ref="AE6:AF6"/>
    <mergeCell ref="AG6:AX6"/>
    <mergeCell ref="B7:E7"/>
    <mergeCell ref="F7:X7"/>
    <mergeCell ref="AA7:AF7"/>
    <mergeCell ref="AG7:AM7"/>
    <mergeCell ref="AN7:AR7"/>
    <mergeCell ref="AS7:AX7"/>
    <mergeCell ref="B12:S12"/>
    <mergeCell ref="T12:X12"/>
    <mergeCell ref="C16:E16"/>
    <mergeCell ref="F16:I16"/>
    <mergeCell ref="J16:M16"/>
    <mergeCell ref="N16:O16"/>
    <mergeCell ref="P16:R16"/>
    <mergeCell ref="AA9:AF9"/>
    <mergeCell ref="AG9:AX9"/>
    <mergeCell ref="AA10:AF10"/>
    <mergeCell ref="AG10:AX10"/>
    <mergeCell ref="B11:S11"/>
    <mergeCell ref="T11:X11"/>
    <mergeCell ref="C17:E17"/>
    <mergeCell ref="F17:I17"/>
    <mergeCell ref="J17:M17"/>
    <mergeCell ref="N17:O17"/>
    <mergeCell ref="P17:R17"/>
    <mergeCell ref="C18:E18"/>
    <mergeCell ref="F18:I18"/>
    <mergeCell ref="J18:M18"/>
    <mergeCell ref="N18:O18"/>
    <mergeCell ref="P18:R18"/>
    <mergeCell ref="C19:E19"/>
    <mergeCell ref="F19:I19"/>
    <mergeCell ref="J19:M19"/>
    <mergeCell ref="N19:O19"/>
    <mergeCell ref="P19:R19"/>
    <mergeCell ref="C20:E20"/>
    <mergeCell ref="F20:I20"/>
    <mergeCell ref="J20:M20"/>
    <mergeCell ref="N20:O20"/>
    <mergeCell ref="P20:R20"/>
    <mergeCell ref="C21:E21"/>
    <mergeCell ref="F21:I21"/>
    <mergeCell ref="J21:M21"/>
    <mergeCell ref="N21:O21"/>
    <mergeCell ref="P21:R21"/>
    <mergeCell ref="C22:E22"/>
    <mergeCell ref="F22:I22"/>
    <mergeCell ref="J22:M22"/>
    <mergeCell ref="N22:O22"/>
    <mergeCell ref="P22:R22"/>
    <mergeCell ref="C23:E23"/>
    <mergeCell ref="F23:I23"/>
    <mergeCell ref="J23:M23"/>
    <mergeCell ref="N23:O23"/>
    <mergeCell ref="P23:R23"/>
    <mergeCell ref="C24:E24"/>
    <mergeCell ref="F24:I24"/>
    <mergeCell ref="J24:M24"/>
    <mergeCell ref="N24:O24"/>
    <mergeCell ref="P24:R24"/>
    <mergeCell ref="C25:E25"/>
    <mergeCell ref="F25:I25"/>
    <mergeCell ref="J25:M25"/>
    <mergeCell ref="N25:O25"/>
    <mergeCell ref="P25:R25"/>
    <mergeCell ref="C26:E26"/>
    <mergeCell ref="F26:I26"/>
    <mergeCell ref="J26:M26"/>
    <mergeCell ref="N26:O26"/>
    <mergeCell ref="P26:R26"/>
    <mergeCell ref="C27:E27"/>
    <mergeCell ref="F27:I27"/>
    <mergeCell ref="J27:M27"/>
    <mergeCell ref="N27:O27"/>
    <mergeCell ref="P27:R27"/>
    <mergeCell ref="C28:E28"/>
    <mergeCell ref="F28:I28"/>
    <mergeCell ref="J28:M28"/>
    <mergeCell ref="N28:O28"/>
    <mergeCell ref="P28:R28"/>
    <mergeCell ref="X29:Z29"/>
    <mergeCell ref="AA29:AC29"/>
    <mergeCell ref="C30:E30"/>
    <mergeCell ref="F30:I30"/>
    <mergeCell ref="J30:M30"/>
    <mergeCell ref="N30:O30"/>
    <mergeCell ref="P30:R30"/>
    <mergeCell ref="X30:Z30"/>
    <mergeCell ref="AA30:AC30"/>
    <mergeCell ref="C29:E29"/>
    <mergeCell ref="F29:I29"/>
    <mergeCell ref="J29:M29"/>
    <mergeCell ref="N29:O29"/>
    <mergeCell ref="P29:R29"/>
    <mergeCell ref="U29:W29"/>
    <mergeCell ref="AA31:AC31"/>
    <mergeCell ref="C32:E32"/>
    <mergeCell ref="F32:I32"/>
    <mergeCell ref="J32:M32"/>
    <mergeCell ref="N32:O32"/>
    <mergeCell ref="P32:R32"/>
    <mergeCell ref="X32:Z32"/>
    <mergeCell ref="AA32:AC32"/>
    <mergeCell ref="C31:E31"/>
    <mergeCell ref="F31:I31"/>
    <mergeCell ref="J31:M31"/>
    <mergeCell ref="N31:O31"/>
    <mergeCell ref="P31:R31"/>
    <mergeCell ref="X31:Z31"/>
    <mergeCell ref="C33:E33"/>
    <mergeCell ref="F33:I33"/>
    <mergeCell ref="J33:M33"/>
    <mergeCell ref="N33:O33"/>
    <mergeCell ref="P33:R33"/>
    <mergeCell ref="C34:E34"/>
    <mergeCell ref="F34:I34"/>
    <mergeCell ref="J34:M34"/>
    <mergeCell ref="N34:O34"/>
    <mergeCell ref="P34:R34"/>
    <mergeCell ref="AC34:AE34"/>
    <mergeCell ref="AF34:AH34"/>
    <mergeCell ref="AI34:AK34"/>
    <mergeCell ref="C35:E35"/>
    <mergeCell ref="F35:I35"/>
    <mergeCell ref="J35:M35"/>
    <mergeCell ref="N35:O35"/>
    <mergeCell ref="P35:R35"/>
    <mergeCell ref="AC35:AE35"/>
    <mergeCell ref="AF35:AH35"/>
    <mergeCell ref="AI35:AK35"/>
    <mergeCell ref="U34:AB35"/>
    <mergeCell ref="C36:E36"/>
    <mergeCell ref="F36:I36"/>
    <mergeCell ref="J36:M36"/>
    <mergeCell ref="N36:O36"/>
    <mergeCell ref="P36:R36"/>
    <mergeCell ref="AC36:AE36"/>
    <mergeCell ref="AF36:AH36"/>
    <mergeCell ref="AI36:AK36"/>
    <mergeCell ref="AF37:AH37"/>
    <mergeCell ref="AI37:AK37"/>
    <mergeCell ref="AA40:AF40"/>
    <mergeCell ref="AG40:AL40"/>
    <mergeCell ref="AM40:AR40"/>
    <mergeCell ref="AY40:BD40"/>
    <mergeCell ref="C37:E37"/>
    <mergeCell ref="F37:I37"/>
    <mergeCell ref="J37:M37"/>
    <mergeCell ref="N37:O37"/>
    <mergeCell ref="P37:R37"/>
    <mergeCell ref="AC37:AE37"/>
    <mergeCell ref="AS41:AU41"/>
    <mergeCell ref="AV41:AX41"/>
    <mergeCell ref="AY41:BA41"/>
    <mergeCell ref="BB41:BD41"/>
    <mergeCell ref="BE41:BF41"/>
    <mergeCell ref="B42:C42"/>
    <mergeCell ref="D42:L42"/>
    <mergeCell ref="M42:Q42"/>
    <mergeCell ref="R42:V42"/>
    <mergeCell ref="W42:X42"/>
    <mergeCell ref="AA41:AC41"/>
    <mergeCell ref="AD41:AF41"/>
    <mergeCell ref="AG41:AI41"/>
    <mergeCell ref="AJ41:AL41"/>
    <mergeCell ref="AM41:AO41"/>
    <mergeCell ref="AP41:AR41"/>
    <mergeCell ref="B41:C41"/>
    <mergeCell ref="D41:L41"/>
    <mergeCell ref="M41:Q41"/>
    <mergeCell ref="R41:V41"/>
    <mergeCell ref="W41:X41"/>
    <mergeCell ref="Y41:Z41"/>
    <mergeCell ref="AP42:AR42"/>
    <mergeCell ref="AS42:AU42"/>
    <mergeCell ref="AV42:AX42"/>
    <mergeCell ref="AY42:BA42"/>
    <mergeCell ref="BB42:BD42"/>
    <mergeCell ref="BE42:BF42"/>
    <mergeCell ref="Y42:Z42"/>
    <mergeCell ref="AA42:AC42"/>
    <mergeCell ref="AD42:AF42"/>
    <mergeCell ref="AG42:AI42"/>
    <mergeCell ref="AJ42:AL42"/>
    <mergeCell ref="AM42:AO42"/>
    <mergeCell ref="AS43:AU43"/>
    <mergeCell ref="AV43:AX43"/>
    <mergeCell ref="AY43:BA43"/>
    <mergeCell ref="BB43:BD43"/>
    <mergeCell ref="BE43:BF43"/>
    <mergeCell ref="B44:C44"/>
    <mergeCell ref="D44:L44"/>
    <mergeCell ref="M44:Q44"/>
    <mergeCell ref="R44:V44"/>
    <mergeCell ref="W44:X44"/>
    <mergeCell ref="AA43:AC43"/>
    <mergeCell ref="AD43:AF43"/>
    <mergeCell ref="AG43:AI43"/>
    <mergeCell ref="AJ43:AL43"/>
    <mergeCell ref="AM43:AO43"/>
    <mergeCell ref="AP43:AR43"/>
    <mergeCell ref="B43:C43"/>
    <mergeCell ref="D43:L43"/>
    <mergeCell ref="M43:Q43"/>
    <mergeCell ref="R43:V43"/>
    <mergeCell ref="W43:X43"/>
    <mergeCell ref="Y43:Z43"/>
    <mergeCell ref="AY44:BA44"/>
    <mergeCell ref="BB44:BD44"/>
    <mergeCell ref="BE44:BF44"/>
    <mergeCell ref="Y44:Z44"/>
    <mergeCell ref="AA44:AC44"/>
    <mergeCell ref="AD44:AF44"/>
    <mergeCell ref="AG44:AI44"/>
    <mergeCell ref="AJ44:AL44"/>
    <mergeCell ref="AM44:AO44"/>
    <mergeCell ref="B45:C45"/>
    <mergeCell ref="D45:L45"/>
    <mergeCell ref="M45:Q45"/>
    <mergeCell ref="R45:V45"/>
    <mergeCell ref="W45:X45"/>
    <mergeCell ref="Y45:Z45"/>
    <mergeCell ref="AP44:AR44"/>
    <mergeCell ref="AS44:AU44"/>
    <mergeCell ref="AV44:AX44"/>
    <mergeCell ref="BB46:BD46"/>
    <mergeCell ref="BE46:BF46"/>
    <mergeCell ref="Y46:Z46"/>
    <mergeCell ref="AA46:AC46"/>
    <mergeCell ref="AD46:AF46"/>
    <mergeCell ref="AG46:AI46"/>
    <mergeCell ref="AJ46:AL46"/>
    <mergeCell ref="AM46:AO46"/>
    <mergeCell ref="AS45:AU45"/>
    <mergeCell ref="AV45:AX45"/>
    <mergeCell ref="AY45:BA45"/>
    <mergeCell ref="BB45:BD45"/>
    <mergeCell ref="BE45:BF45"/>
    <mergeCell ref="AA45:AC45"/>
    <mergeCell ref="AD45:AF45"/>
    <mergeCell ref="AG45:AI45"/>
    <mergeCell ref="AJ45:AL45"/>
    <mergeCell ref="AM45:AO45"/>
    <mergeCell ref="AP45:AR45"/>
    <mergeCell ref="M50:BA50"/>
    <mergeCell ref="M51:BA52"/>
    <mergeCell ref="M53:BA54"/>
    <mergeCell ref="AP46:AR46"/>
    <mergeCell ref="AS46:AU46"/>
    <mergeCell ref="AV46:AX46"/>
    <mergeCell ref="AY46:BA46"/>
    <mergeCell ref="B46:C46"/>
    <mergeCell ref="D46:L46"/>
    <mergeCell ref="M46:Q46"/>
    <mergeCell ref="R46:V46"/>
    <mergeCell ref="W46:X46"/>
    <mergeCell ref="B50:L50"/>
    <mergeCell ref="B51:L52"/>
    <mergeCell ref="B53:L54"/>
    <mergeCell ref="C63:N63"/>
    <mergeCell ref="O63:X63"/>
    <mergeCell ref="Y63:AH63"/>
    <mergeCell ref="C64:N64"/>
    <mergeCell ref="O64:X64"/>
    <mergeCell ref="Y64:AH64"/>
    <mergeCell ref="M55:BA56"/>
    <mergeCell ref="M57:BA58"/>
    <mergeCell ref="M59:BA60"/>
    <mergeCell ref="B55:L56"/>
    <mergeCell ref="B57:L58"/>
    <mergeCell ref="B59:L60"/>
    <mergeCell ref="C67:N67"/>
    <mergeCell ref="O67:X67"/>
    <mergeCell ref="Y67:AH67"/>
    <mergeCell ref="C68:N68"/>
    <mergeCell ref="O68:X68"/>
    <mergeCell ref="Y68:AH68"/>
    <mergeCell ref="C65:N65"/>
    <mergeCell ref="O65:X65"/>
    <mergeCell ref="Y65:AH65"/>
    <mergeCell ref="C66:N66"/>
    <mergeCell ref="O66:X66"/>
    <mergeCell ref="Y66:AH66"/>
    <mergeCell ref="B72:E72"/>
    <mergeCell ref="F72:L72"/>
    <mergeCell ref="M72:P72"/>
    <mergeCell ref="Q72:W72"/>
    <mergeCell ref="K76:BA76"/>
    <mergeCell ref="B70:E70"/>
    <mergeCell ref="F70:L70"/>
    <mergeCell ref="B71:E71"/>
    <mergeCell ref="F71:L71"/>
    <mergeCell ref="M71:P71"/>
    <mergeCell ref="Q71:W71"/>
    <mergeCell ref="B76:J76"/>
    <mergeCell ref="K77:BA77"/>
    <mergeCell ref="K78:R78"/>
    <mergeCell ref="S78:W78"/>
    <mergeCell ref="X78:AB78"/>
    <mergeCell ref="AC78:AJ78"/>
    <mergeCell ref="AK78:AO78"/>
    <mergeCell ref="AP78:BA78"/>
    <mergeCell ref="B77:J77"/>
    <mergeCell ref="B78:J78"/>
    <mergeCell ref="G84:M84"/>
    <mergeCell ref="N84:Q84"/>
    <mergeCell ref="R84:X84"/>
    <mergeCell ref="B83:F83"/>
    <mergeCell ref="G83:M83"/>
    <mergeCell ref="N83:Q83"/>
    <mergeCell ref="R83:X83"/>
    <mergeCell ref="C84:F84"/>
    <mergeCell ref="AP79:BA79"/>
    <mergeCell ref="K80:R80"/>
    <mergeCell ref="S80:W80"/>
    <mergeCell ref="X80:AB80"/>
    <mergeCell ref="AC80:AJ80"/>
    <mergeCell ref="AK80:AO80"/>
    <mergeCell ref="AP80:BA80"/>
    <mergeCell ref="K79:R79"/>
    <mergeCell ref="S79:W79"/>
    <mergeCell ref="X79:AB79"/>
    <mergeCell ref="AC79:AJ79"/>
    <mergeCell ref="AK79:AO79"/>
    <mergeCell ref="B79:J79"/>
    <mergeCell ref="B80:J80"/>
  </mergeCells>
  <phoneticPr fontId="4"/>
  <conditionalFormatting sqref="C17:M36 P17:R36 AF35:AH37">
    <cfRule type="containsBlanks" dxfId="13" priority="5">
      <formula>LEN(TRIM(C17))=0</formula>
    </cfRule>
  </conditionalFormatting>
  <conditionalFormatting sqref="D42:AC46 AS42:AU46 M51:BA60">
    <cfRule type="containsBlanks" dxfId="12" priority="4">
      <formula>LEN(TRIM(D42))=0</formula>
    </cfRule>
  </conditionalFormatting>
  <conditionalFormatting sqref="F70:L72 Q71:W72">
    <cfRule type="containsBlanks" dxfId="11" priority="8">
      <formula>LEN(TRIM(F70))=0</formula>
    </cfRule>
  </conditionalFormatting>
  <conditionalFormatting sqref="G83:M84 R83:X84">
    <cfRule type="containsBlanks" dxfId="10" priority="1">
      <formula>LEN(TRIM(G83))=0</formula>
    </cfRule>
  </conditionalFormatting>
  <conditionalFormatting sqref="K76:BA77 K79:BA80">
    <cfRule type="containsBlanks" dxfId="9" priority="3">
      <formula>LEN(TRIM(K76))=0</formula>
    </cfRule>
  </conditionalFormatting>
  <conditionalFormatting sqref="O64:AH68">
    <cfRule type="containsBlanks" dxfId="8" priority="9">
      <formula>LEN(TRIM(O64))=0</formula>
    </cfRule>
  </conditionalFormatting>
  <conditionalFormatting sqref="AG2:AX6 F2:X7 AG7:AM8 AS7:AX8 AG9:AX10 T11:X12">
    <cfRule type="containsBlanks" dxfId="7" priority="6">
      <formula>LEN(TRIM(F2))=0</formula>
    </cfRule>
  </conditionalFormatting>
  <dataValidations count="2">
    <dataValidation type="list" allowBlank="1" showInputMessage="1" showErrorMessage="1" sqref="T11:X11" xr:uid="{5FEFF36F-8E84-403E-B142-7AE42D41F703}">
      <formula1>$BC$11:$BC$12</formula1>
    </dataValidation>
    <dataValidation type="list" allowBlank="1" showInputMessage="1" showErrorMessage="1" sqref="P17:R36" xr:uid="{4DE7AA0C-29A1-4BEC-B31F-A5A63E19E79B}">
      <formula1>$U$30:$U$32</formula1>
    </dataValidation>
  </dataValidations>
  <hyperlinks>
    <hyperlink ref="AP80" r:id="rId1" xr:uid="{440DC92B-87A5-44B8-B0E3-1F02AC4E7924}"/>
    <hyperlink ref="AP79" r:id="rId2" xr:uid="{A3C4AD64-142A-4676-8234-B83E1FDF0103}"/>
  </hyperlinks>
  <pageMargins left="0.7" right="0.7" top="0.75" bottom="0.75" header="0.3" footer="0.3"/>
  <pageSetup paperSize="9" scale="64" orientation="landscape" r:id="rId3"/>
  <rowBreaks count="2" manualBreakCount="2">
    <brk id="46" max="57" man="1"/>
    <brk id="73" max="57" man="1"/>
  </rowBreak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</sheetPr>
  <dimension ref="A2:BF85"/>
  <sheetViews>
    <sheetView tabSelected="1" view="pageBreakPreview" zoomScale="80" zoomScaleSheetLayoutView="80" workbookViewId="0">
      <selection activeCell="B6" sqref="B6:E6"/>
    </sheetView>
  </sheetViews>
  <sheetFormatPr defaultColWidth="9" defaultRowHeight="18.75" x14ac:dyDescent="0.15"/>
  <cols>
    <col min="1" max="1" width="2.625" style="3" customWidth="1"/>
    <col min="2" max="2" width="2.625" style="7" customWidth="1"/>
    <col min="3" max="19" width="2.625" style="3" customWidth="1"/>
    <col min="20" max="22" width="2.75" style="3" customWidth="1"/>
    <col min="23" max="23" width="4.625" style="3" customWidth="1"/>
    <col min="24" max="100" width="2.625" style="3" customWidth="1"/>
    <col min="101" max="101" width="9" style="3" customWidth="1"/>
    <col min="102" max="16384" width="9" style="3"/>
  </cols>
  <sheetData>
    <row r="2" spans="2:55" x14ac:dyDescent="0.15">
      <c r="B2" s="173" t="s">
        <v>0</v>
      </c>
      <c r="C2" s="191"/>
      <c r="D2" s="191"/>
      <c r="E2" s="174"/>
      <c r="F2" s="265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7"/>
      <c r="AA2" s="173" t="s">
        <v>2</v>
      </c>
      <c r="AB2" s="191"/>
      <c r="AC2" s="191"/>
      <c r="AD2" s="191"/>
      <c r="AE2" s="191"/>
      <c r="AF2" s="174"/>
      <c r="AG2" s="269"/>
      <c r="AH2" s="269"/>
      <c r="AI2" s="269"/>
      <c r="AJ2" s="269"/>
      <c r="AK2" s="269"/>
      <c r="AL2" s="269"/>
      <c r="AM2" s="269"/>
      <c r="AN2" s="269"/>
      <c r="AO2" s="269"/>
      <c r="AP2" s="269"/>
      <c r="AQ2" s="269"/>
      <c r="AR2" s="269"/>
      <c r="AS2" s="269"/>
      <c r="AT2" s="269"/>
      <c r="AU2" s="269"/>
      <c r="AV2" s="269"/>
      <c r="AW2" s="269"/>
      <c r="AX2" s="269"/>
    </row>
    <row r="3" spans="2:55" x14ac:dyDescent="0.15">
      <c r="B3" s="173" t="s">
        <v>4</v>
      </c>
      <c r="C3" s="191"/>
      <c r="D3" s="191"/>
      <c r="E3" s="174"/>
      <c r="F3" s="265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6"/>
      <c r="W3" s="266"/>
      <c r="X3" s="267"/>
      <c r="AA3" s="259" t="s">
        <v>6</v>
      </c>
      <c r="AB3" s="260"/>
      <c r="AC3" s="260"/>
      <c r="AD3" s="261"/>
      <c r="AE3" s="173" t="s">
        <v>7</v>
      </c>
      <c r="AF3" s="174"/>
      <c r="AG3" s="248"/>
      <c r="AH3" s="248"/>
      <c r="AI3" s="248"/>
      <c r="AJ3" s="248"/>
      <c r="AK3" s="248"/>
      <c r="AL3" s="248"/>
      <c r="AM3" s="248"/>
      <c r="AN3" s="248"/>
      <c r="AO3" s="248"/>
      <c r="AP3" s="248"/>
      <c r="AQ3" s="248"/>
      <c r="AR3" s="248"/>
      <c r="AS3" s="248"/>
      <c r="AT3" s="248"/>
      <c r="AU3" s="248"/>
      <c r="AV3" s="248"/>
      <c r="AW3" s="248"/>
      <c r="AX3" s="248"/>
    </row>
    <row r="4" spans="2:55" x14ac:dyDescent="0.15">
      <c r="B4" s="173" t="s">
        <v>9</v>
      </c>
      <c r="C4" s="191"/>
      <c r="D4" s="191"/>
      <c r="E4" s="174"/>
      <c r="F4" s="270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57"/>
      <c r="T4" s="257"/>
      <c r="U4" s="257"/>
      <c r="V4" s="257"/>
      <c r="W4" s="257"/>
      <c r="X4" s="258"/>
      <c r="AA4" s="262"/>
      <c r="AB4" s="263"/>
      <c r="AC4" s="263"/>
      <c r="AD4" s="264"/>
      <c r="AE4" s="173" t="s">
        <v>10</v>
      </c>
      <c r="AF4" s="174"/>
      <c r="AG4" s="268"/>
      <c r="AH4" s="268"/>
      <c r="AI4" s="268"/>
      <c r="AJ4" s="268"/>
      <c r="AK4" s="268"/>
      <c r="AL4" s="268"/>
      <c r="AM4" s="268"/>
      <c r="AN4" s="268"/>
      <c r="AO4" s="268"/>
      <c r="AP4" s="268"/>
      <c r="AQ4" s="268"/>
      <c r="AR4" s="268"/>
      <c r="AS4" s="268"/>
      <c r="AT4" s="268"/>
      <c r="AU4" s="268"/>
      <c r="AV4" s="268"/>
      <c r="AW4" s="268"/>
      <c r="AX4" s="268"/>
    </row>
    <row r="5" spans="2:55" x14ac:dyDescent="0.15">
      <c r="B5" s="173" t="s">
        <v>7</v>
      </c>
      <c r="C5" s="191"/>
      <c r="D5" s="191"/>
      <c r="E5" s="174"/>
      <c r="F5" s="256"/>
      <c r="G5" s="257"/>
      <c r="H5" s="257"/>
      <c r="I5" s="257"/>
      <c r="J5" s="257"/>
      <c r="K5" s="257"/>
      <c r="L5" s="257"/>
      <c r="M5" s="257"/>
      <c r="N5" s="257"/>
      <c r="O5" s="257"/>
      <c r="P5" s="257"/>
      <c r="Q5" s="257"/>
      <c r="R5" s="257"/>
      <c r="S5" s="257"/>
      <c r="T5" s="257"/>
      <c r="U5" s="257"/>
      <c r="V5" s="257"/>
      <c r="W5" s="257"/>
      <c r="X5" s="258"/>
      <c r="AA5" s="259" t="s">
        <v>12</v>
      </c>
      <c r="AB5" s="260"/>
      <c r="AC5" s="260"/>
      <c r="AD5" s="261"/>
      <c r="AE5" s="173" t="s">
        <v>13</v>
      </c>
      <c r="AF5" s="174"/>
      <c r="AG5" s="248"/>
      <c r="AH5" s="248"/>
      <c r="AI5" s="248"/>
      <c r="AJ5" s="248"/>
      <c r="AK5" s="248"/>
      <c r="AL5" s="248"/>
      <c r="AM5" s="248"/>
      <c r="AN5" s="248"/>
      <c r="AO5" s="248"/>
      <c r="AP5" s="248"/>
      <c r="AQ5" s="248"/>
      <c r="AR5" s="248"/>
      <c r="AS5" s="248"/>
      <c r="AT5" s="248"/>
      <c r="AU5" s="248"/>
      <c r="AV5" s="248"/>
      <c r="AW5" s="248"/>
      <c r="AX5" s="248"/>
    </row>
    <row r="6" spans="2:55" x14ac:dyDescent="0.15">
      <c r="B6" s="178" t="s">
        <v>15</v>
      </c>
      <c r="C6" s="179"/>
      <c r="D6" s="179"/>
      <c r="E6" s="180"/>
      <c r="F6" s="256"/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7"/>
      <c r="R6" s="257"/>
      <c r="S6" s="257"/>
      <c r="T6" s="257"/>
      <c r="U6" s="257"/>
      <c r="V6" s="257"/>
      <c r="W6" s="257"/>
      <c r="X6" s="258"/>
      <c r="AA6" s="262"/>
      <c r="AB6" s="263"/>
      <c r="AC6" s="263"/>
      <c r="AD6" s="264"/>
      <c r="AE6" s="173" t="s">
        <v>10</v>
      </c>
      <c r="AF6" s="174"/>
      <c r="AG6" s="268"/>
      <c r="AH6" s="268"/>
      <c r="AI6" s="268"/>
      <c r="AJ6" s="268"/>
      <c r="AK6" s="268"/>
      <c r="AL6" s="268"/>
      <c r="AM6" s="268"/>
      <c r="AN6" s="268"/>
      <c r="AO6" s="268"/>
      <c r="AP6" s="268"/>
      <c r="AQ6" s="268"/>
      <c r="AR6" s="268"/>
      <c r="AS6" s="268"/>
      <c r="AT6" s="268"/>
      <c r="AU6" s="268"/>
      <c r="AV6" s="268"/>
      <c r="AW6" s="268"/>
      <c r="AX6" s="268"/>
    </row>
    <row r="7" spans="2:55" x14ac:dyDescent="0.15">
      <c r="B7" s="80" t="s">
        <v>18</v>
      </c>
      <c r="C7" s="80"/>
      <c r="D7" s="80"/>
      <c r="E7" s="80"/>
      <c r="F7" s="248"/>
      <c r="G7" s="248"/>
      <c r="H7" s="248"/>
      <c r="I7" s="248"/>
      <c r="J7" s="248"/>
      <c r="K7" s="248"/>
      <c r="L7" s="248"/>
      <c r="M7" s="248"/>
      <c r="N7" s="248"/>
      <c r="O7" s="248"/>
      <c r="P7" s="248"/>
      <c r="Q7" s="248"/>
      <c r="R7" s="248"/>
      <c r="S7" s="248"/>
      <c r="T7" s="248"/>
      <c r="U7" s="248"/>
      <c r="V7" s="248"/>
      <c r="W7" s="248"/>
      <c r="X7" s="248"/>
      <c r="AA7" s="173" t="s">
        <v>20</v>
      </c>
      <c r="AB7" s="191"/>
      <c r="AC7" s="191"/>
      <c r="AD7" s="191"/>
      <c r="AE7" s="191"/>
      <c r="AF7" s="174"/>
      <c r="AG7" s="256"/>
      <c r="AH7" s="257"/>
      <c r="AI7" s="257"/>
      <c r="AJ7" s="257"/>
      <c r="AK7" s="257"/>
      <c r="AL7" s="257"/>
      <c r="AM7" s="258"/>
      <c r="AN7" s="173" t="s">
        <v>22</v>
      </c>
      <c r="AO7" s="191"/>
      <c r="AP7" s="191"/>
      <c r="AQ7" s="191"/>
      <c r="AR7" s="174"/>
      <c r="AS7" s="265"/>
      <c r="AT7" s="266"/>
      <c r="AU7" s="266"/>
      <c r="AV7" s="266"/>
      <c r="AW7" s="266"/>
      <c r="AX7" s="267"/>
    </row>
    <row r="8" spans="2:55" x14ac:dyDescent="0.15">
      <c r="B8" s="3"/>
      <c r="AA8" s="173" t="s">
        <v>24</v>
      </c>
      <c r="AB8" s="191"/>
      <c r="AC8" s="191"/>
      <c r="AD8" s="191"/>
      <c r="AE8" s="191"/>
      <c r="AF8" s="174"/>
      <c r="AG8" s="256"/>
      <c r="AH8" s="257"/>
      <c r="AI8" s="257"/>
      <c r="AJ8" s="257"/>
      <c r="AK8" s="257"/>
      <c r="AL8" s="257"/>
      <c r="AM8" s="258"/>
      <c r="AN8" s="173" t="s">
        <v>26</v>
      </c>
      <c r="AO8" s="191"/>
      <c r="AP8" s="191"/>
      <c r="AQ8" s="191"/>
      <c r="AR8" s="174"/>
      <c r="AS8" s="265"/>
      <c r="AT8" s="266"/>
      <c r="AU8" s="266"/>
      <c r="AV8" s="266"/>
      <c r="AW8" s="266"/>
      <c r="AX8" s="267"/>
    </row>
    <row r="9" spans="2:55" x14ac:dyDescent="0.15">
      <c r="AA9" s="173" t="s">
        <v>28</v>
      </c>
      <c r="AB9" s="191"/>
      <c r="AC9" s="191"/>
      <c r="AD9" s="191"/>
      <c r="AE9" s="191"/>
      <c r="AF9" s="174"/>
      <c r="AG9" s="248"/>
      <c r="AH9" s="248"/>
      <c r="AI9" s="248"/>
      <c r="AJ9" s="248"/>
      <c r="AK9" s="248"/>
      <c r="AL9" s="248"/>
      <c r="AM9" s="248"/>
      <c r="AN9" s="248"/>
      <c r="AO9" s="248"/>
      <c r="AP9" s="248"/>
      <c r="AQ9" s="248"/>
      <c r="AR9" s="248"/>
      <c r="AS9" s="248"/>
      <c r="AT9" s="248"/>
      <c r="AU9" s="248"/>
      <c r="AV9" s="248"/>
      <c r="AW9" s="248"/>
      <c r="AX9" s="248"/>
    </row>
    <row r="10" spans="2:55" x14ac:dyDescent="0.15">
      <c r="AA10" s="173" t="s">
        <v>30</v>
      </c>
      <c r="AB10" s="191"/>
      <c r="AC10" s="191"/>
      <c r="AD10" s="191"/>
      <c r="AE10" s="191"/>
      <c r="AF10" s="191"/>
      <c r="AG10" s="253"/>
      <c r="AH10" s="254"/>
      <c r="AI10" s="254"/>
      <c r="AJ10" s="254"/>
      <c r="AK10" s="254"/>
      <c r="AL10" s="254"/>
      <c r="AM10" s="254"/>
      <c r="AN10" s="254"/>
      <c r="AO10" s="254"/>
      <c r="AP10" s="254"/>
      <c r="AQ10" s="254"/>
      <c r="AR10" s="254"/>
      <c r="AS10" s="254"/>
      <c r="AT10" s="254"/>
      <c r="AU10" s="254"/>
      <c r="AV10" s="254"/>
      <c r="AW10" s="254"/>
      <c r="AX10" s="254"/>
    </row>
    <row r="11" spans="2:55" x14ac:dyDescent="0.15">
      <c r="B11" s="248" t="s">
        <v>32</v>
      </c>
      <c r="C11" s="248"/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P11" s="248"/>
      <c r="Q11" s="248"/>
      <c r="R11" s="248"/>
      <c r="S11" s="248"/>
      <c r="T11" s="255" t="s">
        <v>33</v>
      </c>
      <c r="U11" s="255"/>
      <c r="V11" s="255"/>
      <c r="W11" s="255"/>
      <c r="X11" s="255"/>
      <c r="BC11" s="3" t="s">
        <v>34</v>
      </c>
    </row>
    <row r="12" spans="2:55" x14ac:dyDescent="0.15">
      <c r="B12" s="248" t="s">
        <v>35</v>
      </c>
      <c r="C12" s="248"/>
      <c r="D12" s="248"/>
      <c r="E12" s="248"/>
      <c r="F12" s="248"/>
      <c r="G12" s="248"/>
      <c r="H12" s="248"/>
      <c r="I12" s="248"/>
      <c r="J12" s="248"/>
      <c r="K12" s="248"/>
      <c r="L12" s="248"/>
      <c r="M12" s="248"/>
      <c r="N12" s="248"/>
      <c r="O12" s="248"/>
      <c r="P12" s="248"/>
      <c r="Q12" s="248"/>
      <c r="R12" s="248"/>
      <c r="S12" s="248"/>
      <c r="T12" s="249"/>
      <c r="U12" s="249"/>
      <c r="V12" s="249"/>
      <c r="W12" s="249"/>
      <c r="X12" s="249"/>
      <c r="Z12" s="76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BC12" s="3" t="s">
        <v>33</v>
      </c>
    </row>
    <row r="13" spans="2:55" ht="3.75" customHeight="1" x14ac:dyDescent="0.15"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</row>
    <row r="14" spans="2:55" x14ac:dyDescent="0.15">
      <c r="B14" s="77" t="s">
        <v>36</v>
      </c>
    </row>
    <row r="15" spans="2:55" ht="3.75" customHeight="1" thickBot="1" x14ac:dyDescent="0.2"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</row>
    <row r="16" spans="2:55" x14ac:dyDescent="0.15">
      <c r="B16" s="29"/>
      <c r="C16" s="250" t="s">
        <v>37</v>
      </c>
      <c r="D16" s="251"/>
      <c r="E16" s="252"/>
      <c r="F16" s="251" t="s">
        <v>38</v>
      </c>
      <c r="G16" s="251"/>
      <c r="H16" s="251"/>
      <c r="I16" s="252"/>
      <c r="J16" s="251" t="s">
        <v>39</v>
      </c>
      <c r="K16" s="251"/>
      <c r="L16" s="251"/>
      <c r="M16" s="252"/>
      <c r="N16" s="110" t="s">
        <v>40</v>
      </c>
      <c r="O16" s="109"/>
      <c r="P16" s="110" t="s">
        <v>41</v>
      </c>
      <c r="Q16" s="108"/>
      <c r="R16" s="111"/>
    </row>
    <row r="17" spans="2:29" x14ac:dyDescent="0.15">
      <c r="B17" s="30">
        <v>1</v>
      </c>
      <c r="C17" s="226"/>
      <c r="D17" s="227"/>
      <c r="E17" s="228"/>
      <c r="F17" s="226"/>
      <c r="G17" s="227"/>
      <c r="H17" s="227"/>
      <c r="I17" s="228"/>
      <c r="J17" s="226"/>
      <c r="K17" s="227"/>
      <c r="L17" s="227"/>
      <c r="M17" s="228"/>
      <c r="N17" s="229" t="str">
        <f t="shared" ref="N17:N35" si="0">IF(F17="","",J17-F17+1)</f>
        <v/>
      </c>
      <c r="O17" s="230"/>
      <c r="P17" s="231"/>
      <c r="Q17" s="213"/>
      <c r="R17" s="217"/>
    </row>
    <row r="18" spans="2:29" x14ac:dyDescent="0.15">
      <c r="B18" s="30">
        <v>2</v>
      </c>
      <c r="C18" s="226"/>
      <c r="D18" s="227"/>
      <c r="E18" s="228"/>
      <c r="F18" s="226"/>
      <c r="G18" s="227"/>
      <c r="H18" s="227"/>
      <c r="I18" s="228"/>
      <c r="J18" s="226"/>
      <c r="K18" s="227"/>
      <c r="L18" s="227"/>
      <c r="M18" s="228"/>
      <c r="N18" s="229" t="str">
        <f t="shared" si="0"/>
        <v/>
      </c>
      <c r="O18" s="230"/>
      <c r="P18" s="231"/>
      <c r="Q18" s="213"/>
      <c r="R18" s="217"/>
    </row>
    <row r="19" spans="2:29" x14ac:dyDescent="0.15">
      <c r="B19" s="30">
        <v>3</v>
      </c>
      <c r="C19" s="226"/>
      <c r="D19" s="227"/>
      <c r="E19" s="228"/>
      <c r="F19" s="226"/>
      <c r="G19" s="227"/>
      <c r="H19" s="227"/>
      <c r="I19" s="228"/>
      <c r="J19" s="226"/>
      <c r="K19" s="227"/>
      <c r="L19" s="227"/>
      <c r="M19" s="228"/>
      <c r="N19" s="229" t="str">
        <f t="shared" si="0"/>
        <v/>
      </c>
      <c r="O19" s="230"/>
      <c r="P19" s="231"/>
      <c r="Q19" s="213"/>
      <c r="R19" s="217"/>
    </row>
    <row r="20" spans="2:29" x14ac:dyDescent="0.15">
      <c r="B20" s="30">
        <v>4</v>
      </c>
      <c r="C20" s="226"/>
      <c r="D20" s="227"/>
      <c r="E20" s="228"/>
      <c r="F20" s="226"/>
      <c r="G20" s="227"/>
      <c r="H20" s="227"/>
      <c r="I20" s="228"/>
      <c r="J20" s="226"/>
      <c r="K20" s="227"/>
      <c r="L20" s="227"/>
      <c r="M20" s="228"/>
      <c r="N20" s="229" t="str">
        <f t="shared" si="0"/>
        <v/>
      </c>
      <c r="O20" s="230"/>
      <c r="P20" s="231"/>
      <c r="Q20" s="213"/>
      <c r="R20" s="217"/>
    </row>
    <row r="21" spans="2:29" x14ac:dyDescent="0.15">
      <c r="B21" s="30">
        <v>5</v>
      </c>
      <c r="C21" s="226"/>
      <c r="D21" s="227"/>
      <c r="E21" s="228"/>
      <c r="F21" s="226"/>
      <c r="G21" s="227"/>
      <c r="H21" s="227"/>
      <c r="I21" s="228"/>
      <c r="J21" s="226"/>
      <c r="K21" s="227"/>
      <c r="L21" s="227"/>
      <c r="M21" s="228"/>
      <c r="N21" s="229" t="str">
        <f t="shared" si="0"/>
        <v/>
      </c>
      <c r="O21" s="230"/>
      <c r="P21" s="231"/>
      <c r="Q21" s="213"/>
      <c r="R21" s="217"/>
    </row>
    <row r="22" spans="2:29" x14ac:dyDescent="0.15">
      <c r="B22" s="30">
        <v>6</v>
      </c>
      <c r="C22" s="226"/>
      <c r="D22" s="227"/>
      <c r="E22" s="228"/>
      <c r="F22" s="226"/>
      <c r="G22" s="227"/>
      <c r="H22" s="227"/>
      <c r="I22" s="228"/>
      <c r="J22" s="226"/>
      <c r="K22" s="227"/>
      <c r="L22" s="227"/>
      <c r="M22" s="228"/>
      <c r="N22" s="229" t="str">
        <f t="shared" si="0"/>
        <v/>
      </c>
      <c r="O22" s="230"/>
      <c r="P22" s="231"/>
      <c r="Q22" s="213"/>
      <c r="R22" s="217"/>
    </row>
    <row r="23" spans="2:29" x14ac:dyDescent="0.15">
      <c r="B23" s="30">
        <v>7</v>
      </c>
      <c r="C23" s="226"/>
      <c r="D23" s="227"/>
      <c r="E23" s="228"/>
      <c r="F23" s="226"/>
      <c r="G23" s="227"/>
      <c r="H23" s="227"/>
      <c r="I23" s="228"/>
      <c r="J23" s="226"/>
      <c r="K23" s="227"/>
      <c r="L23" s="227"/>
      <c r="M23" s="228"/>
      <c r="N23" s="229" t="str">
        <f t="shared" si="0"/>
        <v/>
      </c>
      <c r="O23" s="230"/>
      <c r="P23" s="231"/>
      <c r="Q23" s="213"/>
      <c r="R23" s="217"/>
    </row>
    <row r="24" spans="2:29" x14ac:dyDescent="0.15">
      <c r="B24" s="30">
        <v>8</v>
      </c>
      <c r="C24" s="226"/>
      <c r="D24" s="227"/>
      <c r="E24" s="228"/>
      <c r="F24" s="226"/>
      <c r="G24" s="227"/>
      <c r="H24" s="227"/>
      <c r="I24" s="228"/>
      <c r="J24" s="226"/>
      <c r="K24" s="227"/>
      <c r="L24" s="227"/>
      <c r="M24" s="228"/>
      <c r="N24" s="229" t="str">
        <f t="shared" si="0"/>
        <v/>
      </c>
      <c r="O24" s="230"/>
      <c r="P24" s="231"/>
      <c r="Q24" s="213"/>
      <c r="R24" s="217"/>
    </row>
    <row r="25" spans="2:29" x14ac:dyDescent="0.15">
      <c r="B25" s="30">
        <v>9</v>
      </c>
      <c r="C25" s="226"/>
      <c r="D25" s="227"/>
      <c r="E25" s="228"/>
      <c r="F25" s="226"/>
      <c r="G25" s="227"/>
      <c r="H25" s="227"/>
      <c r="I25" s="228"/>
      <c r="J25" s="226"/>
      <c r="K25" s="227"/>
      <c r="L25" s="227"/>
      <c r="M25" s="228"/>
      <c r="N25" s="229" t="str">
        <f t="shared" si="0"/>
        <v/>
      </c>
      <c r="O25" s="230"/>
      <c r="P25" s="231"/>
      <c r="Q25" s="213"/>
      <c r="R25" s="217"/>
    </row>
    <row r="26" spans="2:29" x14ac:dyDescent="0.15">
      <c r="B26" s="30">
        <v>10</v>
      </c>
      <c r="C26" s="226"/>
      <c r="D26" s="227"/>
      <c r="E26" s="228"/>
      <c r="F26" s="226"/>
      <c r="G26" s="227"/>
      <c r="H26" s="227"/>
      <c r="I26" s="228"/>
      <c r="J26" s="226"/>
      <c r="K26" s="227"/>
      <c r="L26" s="227"/>
      <c r="M26" s="228"/>
      <c r="N26" s="229" t="str">
        <f t="shared" si="0"/>
        <v/>
      </c>
      <c r="O26" s="230"/>
      <c r="P26" s="231"/>
      <c r="Q26" s="213"/>
      <c r="R26" s="217"/>
    </row>
    <row r="27" spans="2:29" x14ac:dyDescent="0.15">
      <c r="B27" s="30">
        <v>11</v>
      </c>
      <c r="C27" s="226"/>
      <c r="D27" s="227"/>
      <c r="E27" s="228"/>
      <c r="F27" s="226"/>
      <c r="G27" s="227"/>
      <c r="H27" s="227"/>
      <c r="I27" s="228"/>
      <c r="J27" s="226"/>
      <c r="K27" s="227"/>
      <c r="L27" s="227"/>
      <c r="M27" s="228"/>
      <c r="N27" s="229" t="str">
        <f t="shared" si="0"/>
        <v/>
      </c>
      <c r="O27" s="230"/>
      <c r="P27" s="231"/>
      <c r="Q27" s="213"/>
      <c r="R27" s="217"/>
    </row>
    <row r="28" spans="2:29" x14ac:dyDescent="0.15">
      <c r="B28" s="30">
        <v>12</v>
      </c>
      <c r="C28" s="226"/>
      <c r="D28" s="227"/>
      <c r="E28" s="228"/>
      <c r="F28" s="226"/>
      <c r="G28" s="227"/>
      <c r="H28" s="227"/>
      <c r="I28" s="228"/>
      <c r="J28" s="226"/>
      <c r="K28" s="227"/>
      <c r="L28" s="227"/>
      <c r="M28" s="228"/>
      <c r="N28" s="229" t="str">
        <f t="shared" si="0"/>
        <v/>
      </c>
      <c r="O28" s="230"/>
      <c r="P28" s="231"/>
      <c r="Q28" s="213"/>
      <c r="R28" s="217"/>
    </row>
    <row r="29" spans="2:29" x14ac:dyDescent="0.15">
      <c r="B29" s="30">
        <v>13</v>
      </c>
      <c r="C29" s="226"/>
      <c r="D29" s="227"/>
      <c r="E29" s="228"/>
      <c r="F29" s="226"/>
      <c r="G29" s="227"/>
      <c r="H29" s="227"/>
      <c r="I29" s="228"/>
      <c r="J29" s="226"/>
      <c r="K29" s="227"/>
      <c r="L29" s="227"/>
      <c r="M29" s="228"/>
      <c r="N29" s="229" t="str">
        <f t="shared" si="0"/>
        <v/>
      </c>
      <c r="O29" s="230"/>
      <c r="P29" s="231"/>
      <c r="Q29" s="213"/>
      <c r="R29" s="217"/>
      <c r="U29" s="80" t="s">
        <v>41</v>
      </c>
      <c r="V29" s="80"/>
      <c r="W29" s="80"/>
      <c r="X29" s="80" t="s">
        <v>49</v>
      </c>
      <c r="Y29" s="80"/>
      <c r="Z29" s="80"/>
      <c r="AA29" s="173" t="s">
        <v>50</v>
      </c>
      <c r="AB29" s="191"/>
      <c r="AC29" s="174"/>
    </row>
    <row r="30" spans="2:29" x14ac:dyDescent="0.15">
      <c r="B30" s="30">
        <v>14</v>
      </c>
      <c r="C30" s="226"/>
      <c r="D30" s="227"/>
      <c r="E30" s="228"/>
      <c r="F30" s="226"/>
      <c r="G30" s="227"/>
      <c r="H30" s="227"/>
      <c r="I30" s="228"/>
      <c r="J30" s="226"/>
      <c r="K30" s="227"/>
      <c r="L30" s="227"/>
      <c r="M30" s="228"/>
      <c r="N30" s="229" t="str">
        <f t="shared" si="0"/>
        <v/>
      </c>
      <c r="O30" s="230"/>
      <c r="P30" s="231"/>
      <c r="Q30" s="213"/>
      <c r="R30" s="217"/>
      <c r="U30" s="59" t="s">
        <v>43</v>
      </c>
      <c r="V30" s="59"/>
      <c r="W30" s="59"/>
      <c r="X30" s="247">
        <f>COUNTIF(P17:R36,"脳損傷")</f>
        <v>0</v>
      </c>
      <c r="Y30" s="247"/>
      <c r="Z30" s="247"/>
      <c r="AA30" s="244">
        <f ca="1">SUMIF(P17:R36,"脳損傷",N17:O36)</f>
        <v>0</v>
      </c>
      <c r="AB30" s="245"/>
      <c r="AC30" s="246"/>
    </row>
    <row r="31" spans="2:29" x14ac:dyDescent="0.15">
      <c r="B31" s="30">
        <v>15</v>
      </c>
      <c r="C31" s="226"/>
      <c r="D31" s="227"/>
      <c r="E31" s="228"/>
      <c r="F31" s="226"/>
      <c r="G31" s="227"/>
      <c r="H31" s="227"/>
      <c r="I31" s="228"/>
      <c r="J31" s="226"/>
      <c r="K31" s="227"/>
      <c r="L31" s="227"/>
      <c r="M31" s="228"/>
      <c r="N31" s="229" t="str">
        <f t="shared" si="0"/>
        <v/>
      </c>
      <c r="O31" s="230"/>
      <c r="P31" s="231"/>
      <c r="Q31" s="213"/>
      <c r="R31" s="217"/>
      <c r="U31" s="59" t="s">
        <v>46</v>
      </c>
      <c r="V31" s="59"/>
      <c r="W31" s="59"/>
      <c r="X31" s="247">
        <f>COUNTIF(P17:R36,"脊髄損傷")</f>
        <v>0</v>
      </c>
      <c r="Y31" s="247"/>
      <c r="Z31" s="247"/>
      <c r="AA31" s="244">
        <f ca="1">SUMIF(P17:R36,"脊髄損傷",N17:O36)</f>
        <v>0</v>
      </c>
      <c r="AB31" s="245"/>
      <c r="AC31" s="246"/>
    </row>
    <row r="32" spans="2:29" x14ac:dyDescent="0.15">
      <c r="B32" s="30">
        <v>16</v>
      </c>
      <c r="C32" s="226"/>
      <c r="D32" s="227"/>
      <c r="E32" s="228"/>
      <c r="F32" s="226"/>
      <c r="G32" s="227"/>
      <c r="H32" s="227"/>
      <c r="I32" s="228"/>
      <c r="J32" s="226"/>
      <c r="K32" s="227"/>
      <c r="L32" s="227"/>
      <c r="M32" s="228"/>
      <c r="N32" s="229" t="str">
        <f t="shared" si="0"/>
        <v/>
      </c>
      <c r="O32" s="230"/>
      <c r="P32" s="231"/>
      <c r="Q32" s="213"/>
      <c r="R32" s="217"/>
      <c r="U32" s="59" t="s">
        <v>51</v>
      </c>
      <c r="V32" s="59"/>
      <c r="W32" s="59"/>
      <c r="X32" s="247">
        <f>COUNTIF(P17:R36,"その他")</f>
        <v>0</v>
      </c>
      <c r="Y32" s="247"/>
      <c r="Z32" s="247"/>
      <c r="AA32" s="244">
        <f ca="1">SUMIF(P17:R36,"その他",N17:O36)</f>
        <v>0</v>
      </c>
      <c r="AB32" s="245"/>
      <c r="AC32" s="246"/>
    </row>
    <row r="33" spans="2:58" x14ac:dyDescent="0.15">
      <c r="B33" s="30">
        <v>17</v>
      </c>
      <c r="C33" s="226"/>
      <c r="D33" s="227"/>
      <c r="E33" s="228"/>
      <c r="F33" s="226"/>
      <c r="G33" s="227"/>
      <c r="H33" s="227"/>
      <c r="I33" s="228"/>
      <c r="J33" s="226"/>
      <c r="K33" s="227"/>
      <c r="L33" s="227"/>
      <c r="M33" s="228"/>
      <c r="N33" s="229" t="str">
        <f t="shared" si="0"/>
        <v/>
      </c>
      <c r="O33" s="230"/>
      <c r="P33" s="231"/>
      <c r="Q33" s="213"/>
      <c r="R33" s="217"/>
    </row>
    <row r="34" spans="2:58" ht="19.5" customHeight="1" x14ac:dyDescent="0.15">
      <c r="B34" s="30">
        <v>18</v>
      </c>
      <c r="C34" s="226"/>
      <c r="D34" s="227"/>
      <c r="E34" s="228"/>
      <c r="F34" s="226"/>
      <c r="G34" s="227"/>
      <c r="H34" s="227"/>
      <c r="I34" s="228"/>
      <c r="J34" s="226"/>
      <c r="K34" s="227"/>
      <c r="L34" s="227"/>
      <c r="M34" s="228"/>
      <c r="N34" s="229" t="str">
        <f t="shared" si="0"/>
        <v/>
      </c>
      <c r="O34" s="230"/>
      <c r="P34" s="231"/>
      <c r="Q34" s="213"/>
      <c r="R34" s="217"/>
      <c r="U34" s="238" t="s">
        <v>52</v>
      </c>
      <c r="V34" s="239"/>
      <c r="W34" s="239"/>
      <c r="X34" s="239"/>
      <c r="Y34" s="239"/>
      <c r="Z34" s="239"/>
      <c r="AA34" s="239"/>
      <c r="AB34" s="240"/>
      <c r="AC34" s="220" t="s">
        <v>53</v>
      </c>
      <c r="AD34" s="221"/>
      <c r="AE34" s="222"/>
      <c r="AF34" s="223">
        <f>SUM(AF35:AH37)</f>
        <v>0</v>
      </c>
      <c r="AG34" s="224"/>
      <c r="AH34" s="224"/>
      <c r="AI34" s="221" t="s">
        <v>54</v>
      </c>
      <c r="AJ34" s="221"/>
      <c r="AK34" s="225"/>
    </row>
    <row r="35" spans="2:58" x14ac:dyDescent="0.15">
      <c r="B35" s="30">
        <v>19</v>
      </c>
      <c r="C35" s="226"/>
      <c r="D35" s="227"/>
      <c r="E35" s="228"/>
      <c r="F35" s="226"/>
      <c r="G35" s="227"/>
      <c r="H35" s="227"/>
      <c r="I35" s="228"/>
      <c r="J35" s="226"/>
      <c r="K35" s="227"/>
      <c r="L35" s="227"/>
      <c r="M35" s="228"/>
      <c r="N35" s="229" t="str">
        <f t="shared" si="0"/>
        <v/>
      </c>
      <c r="O35" s="230"/>
      <c r="P35" s="231"/>
      <c r="Q35" s="213"/>
      <c r="R35" s="217"/>
      <c r="U35" s="241"/>
      <c r="V35" s="242"/>
      <c r="W35" s="242"/>
      <c r="X35" s="242"/>
      <c r="Y35" s="242"/>
      <c r="Z35" s="242"/>
      <c r="AA35" s="242"/>
      <c r="AB35" s="243"/>
      <c r="AC35" s="232" t="s">
        <v>55</v>
      </c>
      <c r="AD35" s="233"/>
      <c r="AE35" s="234"/>
      <c r="AF35" s="235"/>
      <c r="AG35" s="236"/>
      <c r="AH35" s="236"/>
      <c r="AI35" s="233" t="s">
        <v>54</v>
      </c>
      <c r="AJ35" s="233"/>
      <c r="AK35" s="237"/>
    </row>
    <row r="36" spans="2:58" x14ac:dyDescent="0.15">
      <c r="B36" s="32">
        <v>20</v>
      </c>
      <c r="C36" s="202"/>
      <c r="D36" s="203"/>
      <c r="E36" s="204"/>
      <c r="F36" s="283"/>
      <c r="G36" s="284"/>
      <c r="H36" s="284"/>
      <c r="I36" s="285"/>
      <c r="J36" s="283"/>
      <c r="K36" s="284"/>
      <c r="L36" s="284"/>
      <c r="M36" s="285"/>
      <c r="N36" s="208" t="str">
        <f>IF(F36="","",J36-F36+1)</f>
        <v/>
      </c>
      <c r="O36" s="209"/>
      <c r="P36" s="210"/>
      <c r="Q36" s="200"/>
      <c r="R36" s="211"/>
      <c r="U36" s="7"/>
      <c r="AC36" s="212" t="s">
        <v>56</v>
      </c>
      <c r="AD36" s="213"/>
      <c r="AE36" s="214"/>
      <c r="AF36" s="215"/>
      <c r="AG36" s="216"/>
      <c r="AH36" s="216"/>
      <c r="AI36" s="213" t="s">
        <v>54</v>
      </c>
      <c r="AJ36" s="213"/>
      <c r="AK36" s="217"/>
    </row>
    <row r="37" spans="2:58" ht="19.5" thickBot="1" x14ac:dyDescent="0.2">
      <c r="B37" s="32" t="s">
        <v>57</v>
      </c>
      <c r="C37" s="192">
        <f>COUNTA(C17:E36)</f>
        <v>0</v>
      </c>
      <c r="D37" s="193"/>
      <c r="E37" s="194"/>
      <c r="F37" s="192"/>
      <c r="G37" s="193"/>
      <c r="H37" s="193"/>
      <c r="I37" s="194"/>
      <c r="J37" s="192"/>
      <c r="K37" s="193"/>
      <c r="L37" s="193"/>
      <c r="M37" s="194"/>
      <c r="N37" s="195">
        <f>SUM(N17:O36)</f>
        <v>0</v>
      </c>
      <c r="O37" s="196"/>
      <c r="P37" s="195"/>
      <c r="Q37" s="197"/>
      <c r="R37" s="198"/>
      <c r="AC37" s="199" t="s">
        <v>51</v>
      </c>
      <c r="AD37" s="200"/>
      <c r="AE37" s="201"/>
      <c r="AF37" s="218"/>
      <c r="AG37" s="219"/>
      <c r="AH37" s="219"/>
      <c r="AI37" s="200" t="s">
        <v>54</v>
      </c>
      <c r="AJ37" s="200"/>
      <c r="AK37" s="211"/>
    </row>
    <row r="39" spans="2:58" x14ac:dyDescent="0.15"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</row>
    <row r="40" spans="2:58" x14ac:dyDescent="0.15">
      <c r="B40" s="77" t="s">
        <v>58</v>
      </c>
      <c r="AA40" s="173" t="s">
        <v>59</v>
      </c>
      <c r="AB40" s="191"/>
      <c r="AC40" s="191"/>
      <c r="AD40" s="191"/>
      <c r="AE40" s="191"/>
      <c r="AF40" s="174"/>
      <c r="AG40" s="173" t="s">
        <v>60</v>
      </c>
      <c r="AH40" s="191"/>
      <c r="AI40" s="191"/>
      <c r="AJ40" s="191"/>
      <c r="AK40" s="191"/>
      <c r="AL40" s="174"/>
      <c r="AM40" s="173" t="s">
        <v>61</v>
      </c>
      <c r="AN40" s="191"/>
      <c r="AO40" s="191"/>
      <c r="AP40" s="191"/>
      <c r="AQ40" s="191"/>
      <c r="AR40" s="174"/>
      <c r="AY40" s="80" t="s">
        <v>62</v>
      </c>
      <c r="AZ40" s="80"/>
      <c r="BA40" s="80"/>
      <c r="BB40" s="80"/>
      <c r="BC40" s="80"/>
      <c r="BD40" s="80"/>
    </row>
    <row r="41" spans="2:58" x14ac:dyDescent="0.15">
      <c r="B41" s="173" t="s">
        <v>63</v>
      </c>
      <c r="C41" s="174"/>
      <c r="D41" s="173" t="s">
        <v>64</v>
      </c>
      <c r="E41" s="191"/>
      <c r="F41" s="191"/>
      <c r="G41" s="191"/>
      <c r="H41" s="191"/>
      <c r="I41" s="191"/>
      <c r="J41" s="191"/>
      <c r="K41" s="191"/>
      <c r="L41" s="174"/>
      <c r="M41" s="178" t="s">
        <v>65</v>
      </c>
      <c r="N41" s="179"/>
      <c r="O41" s="179"/>
      <c r="P41" s="179"/>
      <c r="Q41" s="180"/>
      <c r="R41" s="178" t="s">
        <v>66</v>
      </c>
      <c r="S41" s="179"/>
      <c r="T41" s="179"/>
      <c r="U41" s="179"/>
      <c r="V41" s="180"/>
      <c r="W41" s="173" t="s">
        <v>67</v>
      </c>
      <c r="X41" s="174"/>
      <c r="Y41" s="173" t="s">
        <v>68</v>
      </c>
      <c r="Z41" s="174"/>
      <c r="AA41" s="173" t="s">
        <v>69</v>
      </c>
      <c r="AB41" s="191"/>
      <c r="AC41" s="174"/>
      <c r="AD41" s="173" t="s">
        <v>70</v>
      </c>
      <c r="AE41" s="191"/>
      <c r="AF41" s="174"/>
      <c r="AG41" s="173" t="s">
        <v>69</v>
      </c>
      <c r="AH41" s="191"/>
      <c r="AI41" s="174"/>
      <c r="AJ41" s="173" t="s">
        <v>70</v>
      </c>
      <c r="AK41" s="191"/>
      <c r="AL41" s="174"/>
      <c r="AM41" s="173" t="s">
        <v>69</v>
      </c>
      <c r="AN41" s="191"/>
      <c r="AO41" s="174"/>
      <c r="AP41" s="173" t="s">
        <v>70</v>
      </c>
      <c r="AQ41" s="191"/>
      <c r="AR41" s="174"/>
      <c r="AS41" s="173" t="s">
        <v>71</v>
      </c>
      <c r="AT41" s="191"/>
      <c r="AU41" s="174"/>
      <c r="AV41" s="173" t="s">
        <v>72</v>
      </c>
      <c r="AW41" s="191"/>
      <c r="AX41" s="174"/>
      <c r="AY41" s="80" t="s">
        <v>69</v>
      </c>
      <c r="AZ41" s="80"/>
      <c r="BA41" s="80"/>
      <c r="BB41" s="80" t="s">
        <v>70</v>
      </c>
      <c r="BC41" s="80"/>
      <c r="BD41" s="80"/>
      <c r="BE41" s="80" t="s">
        <v>68</v>
      </c>
      <c r="BF41" s="80"/>
    </row>
    <row r="42" spans="2:58" x14ac:dyDescent="0.15">
      <c r="B42" s="173">
        <v>1</v>
      </c>
      <c r="C42" s="174"/>
      <c r="D42" s="175"/>
      <c r="E42" s="176"/>
      <c r="F42" s="176"/>
      <c r="G42" s="176"/>
      <c r="H42" s="176"/>
      <c r="I42" s="176"/>
      <c r="J42" s="176"/>
      <c r="K42" s="176"/>
      <c r="L42" s="177"/>
      <c r="M42" s="178"/>
      <c r="N42" s="179"/>
      <c r="O42" s="179"/>
      <c r="P42" s="179"/>
      <c r="Q42" s="180"/>
      <c r="R42" s="178"/>
      <c r="S42" s="179"/>
      <c r="T42" s="179"/>
      <c r="U42" s="179"/>
      <c r="V42" s="180"/>
      <c r="W42" s="173"/>
      <c r="X42" s="174"/>
      <c r="Y42" s="173"/>
      <c r="Z42" s="174"/>
      <c r="AA42" s="188"/>
      <c r="AB42" s="189"/>
      <c r="AC42" s="190"/>
      <c r="AD42" s="163">
        <f>AA42*W42</f>
        <v>0</v>
      </c>
      <c r="AE42" s="164"/>
      <c r="AF42" s="165"/>
      <c r="AG42" s="163">
        <f>AA42*10/100</f>
        <v>0</v>
      </c>
      <c r="AH42" s="164"/>
      <c r="AI42" s="165"/>
      <c r="AJ42" s="163">
        <f>AD42*10/100</f>
        <v>0</v>
      </c>
      <c r="AK42" s="164"/>
      <c r="AL42" s="165"/>
      <c r="AM42" s="163">
        <f>AA42+AG42</f>
        <v>0</v>
      </c>
      <c r="AN42" s="164"/>
      <c r="AO42" s="165"/>
      <c r="AP42" s="163">
        <f>AD42+AJ42</f>
        <v>0</v>
      </c>
      <c r="AQ42" s="164"/>
      <c r="AR42" s="165"/>
      <c r="AS42" s="166"/>
      <c r="AT42" s="167"/>
      <c r="AU42" s="168"/>
      <c r="AV42" s="169" t="str">
        <f>IF(AS42="","",AS42)</f>
        <v/>
      </c>
      <c r="AW42" s="170"/>
      <c r="AX42" s="171"/>
      <c r="AY42" s="172">
        <f>IF($T$11="税込み",AM42,AA42)</f>
        <v>0</v>
      </c>
      <c r="AZ42" s="172"/>
      <c r="BA42" s="172"/>
      <c r="BB42" s="172">
        <f>IF($T$11="税込み",AP42,AD42)</f>
        <v>0</v>
      </c>
      <c r="BC42" s="172"/>
      <c r="BD42" s="172"/>
      <c r="BE42" s="187" t="str">
        <f>IF(Y42="式",W42&amp;Y42,W42&amp;Y42)</f>
        <v/>
      </c>
      <c r="BF42" s="187"/>
    </row>
    <row r="43" spans="2:58" x14ac:dyDescent="0.15">
      <c r="B43" s="173">
        <v>2</v>
      </c>
      <c r="C43" s="174"/>
      <c r="D43" s="175"/>
      <c r="E43" s="176"/>
      <c r="F43" s="176"/>
      <c r="G43" s="176"/>
      <c r="H43" s="176"/>
      <c r="I43" s="176"/>
      <c r="J43" s="176"/>
      <c r="K43" s="176"/>
      <c r="L43" s="177"/>
      <c r="M43" s="178"/>
      <c r="N43" s="179"/>
      <c r="O43" s="179"/>
      <c r="P43" s="179"/>
      <c r="Q43" s="180"/>
      <c r="R43" s="178"/>
      <c r="S43" s="179"/>
      <c r="T43" s="179"/>
      <c r="U43" s="179"/>
      <c r="V43" s="180"/>
      <c r="W43" s="173"/>
      <c r="X43" s="174"/>
      <c r="Y43" s="173"/>
      <c r="Z43" s="174"/>
      <c r="AA43" s="188"/>
      <c r="AB43" s="189"/>
      <c r="AC43" s="190"/>
      <c r="AD43" s="163">
        <f>AA43*W43</f>
        <v>0</v>
      </c>
      <c r="AE43" s="164"/>
      <c r="AF43" s="165"/>
      <c r="AG43" s="163">
        <f>AA43*10/100</f>
        <v>0</v>
      </c>
      <c r="AH43" s="164"/>
      <c r="AI43" s="165"/>
      <c r="AJ43" s="163">
        <f t="shared" ref="AJ43:AJ46" si="1">AD43*10/100</f>
        <v>0</v>
      </c>
      <c r="AK43" s="164"/>
      <c r="AL43" s="165"/>
      <c r="AM43" s="163">
        <f>AA43+AG43</f>
        <v>0</v>
      </c>
      <c r="AN43" s="164"/>
      <c r="AO43" s="165"/>
      <c r="AP43" s="163">
        <f>AD43+AJ43</f>
        <v>0</v>
      </c>
      <c r="AQ43" s="164"/>
      <c r="AR43" s="165"/>
      <c r="AS43" s="166"/>
      <c r="AT43" s="167"/>
      <c r="AU43" s="168"/>
      <c r="AV43" s="169" t="str">
        <f>IF(AS43="","",AS43)</f>
        <v/>
      </c>
      <c r="AW43" s="170"/>
      <c r="AX43" s="171"/>
      <c r="AY43" s="172">
        <f>IF($T$11="税込み",AM43,AA43)</f>
        <v>0</v>
      </c>
      <c r="AZ43" s="172"/>
      <c r="BA43" s="172"/>
      <c r="BB43" s="172">
        <f>IF($T$11="税込み",AP43,AD43)</f>
        <v>0</v>
      </c>
      <c r="BC43" s="172"/>
      <c r="BD43" s="172"/>
      <c r="BE43" s="187" t="str">
        <f>IF(Y43="式",W43&amp;Y43,W43&amp;Y43)</f>
        <v/>
      </c>
      <c r="BF43" s="187"/>
    </row>
    <row r="44" spans="2:58" x14ac:dyDescent="0.15">
      <c r="B44" s="173">
        <v>3</v>
      </c>
      <c r="C44" s="174"/>
      <c r="D44" s="175"/>
      <c r="E44" s="176"/>
      <c r="F44" s="176"/>
      <c r="G44" s="176"/>
      <c r="H44" s="176"/>
      <c r="I44" s="176"/>
      <c r="J44" s="176"/>
      <c r="K44" s="176"/>
      <c r="L44" s="177"/>
      <c r="M44" s="178"/>
      <c r="N44" s="179"/>
      <c r="O44" s="179"/>
      <c r="P44" s="179"/>
      <c r="Q44" s="180"/>
      <c r="R44" s="178"/>
      <c r="S44" s="179"/>
      <c r="T44" s="179"/>
      <c r="U44" s="179"/>
      <c r="V44" s="180"/>
      <c r="W44" s="173"/>
      <c r="X44" s="174"/>
      <c r="Y44" s="173"/>
      <c r="Z44" s="174"/>
      <c r="AA44" s="188"/>
      <c r="AB44" s="189"/>
      <c r="AC44" s="190"/>
      <c r="AD44" s="163">
        <f t="shared" ref="AD44:AD46" si="2">AA44*W44</f>
        <v>0</v>
      </c>
      <c r="AE44" s="164"/>
      <c r="AF44" s="165"/>
      <c r="AG44" s="163">
        <f t="shared" ref="AG44:AG46" si="3">AA44*10/100</f>
        <v>0</v>
      </c>
      <c r="AH44" s="164"/>
      <c r="AI44" s="165"/>
      <c r="AJ44" s="163">
        <f t="shared" si="1"/>
        <v>0</v>
      </c>
      <c r="AK44" s="164"/>
      <c r="AL44" s="165"/>
      <c r="AM44" s="163">
        <f t="shared" ref="AM44:AM46" si="4">AA44+AG44</f>
        <v>0</v>
      </c>
      <c r="AN44" s="164"/>
      <c r="AO44" s="165"/>
      <c r="AP44" s="163">
        <f t="shared" ref="AP44:AP46" si="5">AD44+AJ44</f>
        <v>0</v>
      </c>
      <c r="AQ44" s="164"/>
      <c r="AR44" s="165"/>
      <c r="AS44" s="166"/>
      <c r="AT44" s="167"/>
      <c r="AU44" s="168"/>
      <c r="AV44" s="169" t="str">
        <f t="shared" ref="AV44:AV46" si="6">IF(AS44="","",AS44)</f>
        <v/>
      </c>
      <c r="AW44" s="170"/>
      <c r="AX44" s="171"/>
      <c r="AY44" s="172">
        <f t="shared" ref="AY44:AY46" si="7">IF($T$11="税込み",AM44,AA44)</f>
        <v>0</v>
      </c>
      <c r="AZ44" s="172"/>
      <c r="BA44" s="172"/>
      <c r="BB44" s="172">
        <f t="shared" ref="BB44:BB46" si="8">IF($T$11="税込み",AP44,AD44)</f>
        <v>0</v>
      </c>
      <c r="BC44" s="172"/>
      <c r="BD44" s="172"/>
      <c r="BE44" s="187" t="str">
        <f t="shared" ref="BE44:BE46" si="9">IF(Y44="式",W44&amp;Y44,W44&amp;Y44)</f>
        <v/>
      </c>
      <c r="BF44" s="187"/>
    </row>
    <row r="45" spans="2:58" x14ac:dyDescent="0.15">
      <c r="B45" s="173">
        <v>4</v>
      </c>
      <c r="C45" s="174"/>
      <c r="D45" s="175"/>
      <c r="E45" s="176"/>
      <c r="F45" s="176"/>
      <c r="G45" s="176"/>
      <c r="H45" s="176"/>
      <c r="I45" s="176"/>
      <c r="J45" s="176"/>
      <c r="K45" s="176"/>
      <c r="L45" s="177"/>
      <c r="M45" s="178"/>
      <c r="N45" s="179"/>
      <c r="O45" s="179"/>
      <c r="P45" s="179"/>
      <c r="Q45" s="180"/>
      <c r="R45" s="178"/>
      <c r="S45" s="179"/>
      <c r="T45" s="179"/>
      <c r="U45" s="179"/>
      <c r="V45" s="180"/>
      <c r="W45" s="173"/>
      <c r="X45" s="174"/>
      <c r="Y45" s="173"/>
      <c r="Z45" s="174"/>
      <c r="AA45" s="188"/>
      <c r="AB45" s="189"/>
      <c r="AC45" s="190"/>
      <c r="AD45" s="163">
        <f t="shared" si="2"/>
        <v>0</v>
      </c>
      <c r="AE45" s="164"/>
      <c r="AF45" s="165"/>
      <c r="AG45" s="163">
        <f t="shared" si="3"/>
        <v>0</v>
      </c>
      <c r="AH45" s="164"/>
      <c r="AI45" s="165"/>
      <c r="AJ45" s="163">
        <f t="shared" si="1"/>
        <v>0</v>
      </c>
      <c r="AK45" s="164"/>
      <c r="AL45" s="165"/>
      <c r="AM45" s="163">
        <f t="shared" si="4"/>
        <v>0</v>
      </c>
      <c r="AN45" s="164"/>
      <c r="AO45" s="165"/>
      <c r="AP45" s="163">
        <f t="shared" si="5"/>
        <v>0</v>
      </c>
      <c r="AQ45" s="164"/>
      <c r="AR45" s="165"/>
      <c r="AS45" s="166"/>
      <c r="AT45" s="167"/>
      <c r="AU45" s="168"/>
      <c r="AV45" s="169" t="str">
        <f t="shared" si="6"/>
        <v/>
      </c>
      <c r="AW45" s="170"/>
      <c r="AX45" s="171"/>
      <c r="AY45" s="172">
        <f t="shared" si="7"/>
        <v>0</v>
      </c>
      <c r="AZ45" s="172"/>
      <c r="BA45" s="172"/>
      <c r="BB45" s="172">
        <f t="shared" si="8"/>
        <v>0</v>
      </c>
      <c r="BC45" s="172"/>
      <c r="BD45" s="172"/>
      <c r="BE45" s="187" t="str">
        <f t="shared" si="9"/>
        <v/>
      </c>
      <c r="BF45" s="187"/>
    </row>
    <row r="46" spans="2:58" x14ac:dyDescent="0.15">
      <c r="B46" s="173">
        <v>5</v>
      </c>
      <c r="C46" s="174"/>
      <c r="D46" s="175"/>
      <c r="E46" s="176"/>
      <c r="F46" s="176"/>
      <c r="G46" s="176"/>
      <c r="H46" s="176"/>
      <c r="I46" s="176"/>
      <c r="J46" s="176"/>
      <c r="K46" s="176"/>
      <c r="L46" s="177"/>
      <c r="M46" s="178"/>
      <c r="N46" s="179"/>
      <c r="O46" s="179"/>
      <c r="P46" s="179"/>
      <c r="Q46" s="180"/>
      <c r="R46" s="178"/>
      <c r="S46" s="179"/>
      <c r="T46" s="179"/>
      <c r="U46" s="179"/>
      <c r="V46" s="180"/>
      <c r="W46" s="173"/>
      <c r="X46" s="174"/>
      <c r="Y46" s="173"/>
      <c r="Z46" s="174"/>
      <c r="AA46" s="188"/>
      <c r="AB46" s="189"/>
      <c r="AC46" s="190"/>
      <c r="AD46" s="163">
        <f t="shared" si="2"/>
        <v>0</v>
      </c>
      <c r="AE46" s="164"/>
      <c r="AF46" s="165"/>
      <c r="AG46" s="163">
        <f t="shared" si="3"/>
        <v>0</v>
      </c>
      <c r="AH46" s="164"/>
      <c r="AI46" s="165"/>
      <c r="AJ46" s="163">
        <f t="shared" si="1"/>
        <v>0</v>
      </c>
      <c r="AK46" s="164"/>
      <c r="AL46" s="165"/>
      <c r="AM46" s="163">
        <f t="shared" si="4"/>
        <v>0</v>
      </c>
      <c r="AN46" s="164"/>
      <c r="AO46" s="165"/>
      <c r="AP46" s="163">
        <f t="shared" si="5"/>
        <v>0</v>
      </c>
      <c r="AQ46" s="164"/>
      <c r="AR46" s="165"/>
      <c r="AS46" s="166"/>
      <c r="AT46" s="167"/>
      <c r="AU46" s="168"/>
      <c r="AV46" s="169" t="str">
        <f t="shared" si="6"/>
        <v/>
      </c>
      <c r="AW46" s="170"/>
      <c r="AX46" s="171"/>
      <c r="AY46" s="172">
        <f t="shared" si="7"/>
        <v>0</v>
      </c>
      <c r="AZ46" s="172"/>
      <c r="BA46" s="172"/>
      <c r="BB46" s="172">
        <f t="shared" si="8"/>
        <v>0</v>
      </c>
      <c r="BC46" s="172"/>
      <c r="BD46" s="172"/>
      <c r="BE46" s="187" t="str">
        <f t="shared" si="9"/>
        <v/>
      </c>
      <c r="BF46" s="187"/>
    </row>
    <row r="47" spans="2:58" s="5" customFormat="1" ht="12.75" customHeight="1" x14ac:dyDescent="0.15">
      <c r="B47" s="4"/>
    </row>
    <row r="48" spans="2:58" s="5" customFormat="1" ht="15" customHeight="1" x14ac:dyDescent="0.15">
      <c r="B48" s="22" t="s">
        <v>91</v>
      </c>
    </row>
    <row r="49" spans="1:53" s="5" customFormat="1" ht="4.5" customHeight="1" x14ac:dyDescent="0.15">
      <c r="B49" s="4"/>
    </row>
    <row r="50" spans="1:53" s="4" customFormat="1" ht="15" customHeight="1" x14ac:dyDescent="0.15">
      <c r="B50" s="274" t="s">
        <v>92</v>
      </c>
      <c r="C50" s="275"/>
      <c r="D50" s="275"/>
      <c r="E50" s="275"/>
      <c r="F50" s="275"/>
      <c r="G50" s="275"/>
      <c r="H50" s="275"/>
      <c r="I50" s="275"/>
      <c r="J50" s="275"/>
      <c r="K50" s="275"/>
      <c r="L50" s="275"/>
      <c r="M50" s="154" t="s">
        <v>93</v>
      </c>
      <c r="N50" s="155"/>
      <c r="O50" s="155"/>
      <c r="P50" s="155"/>
      <c r="Q50" s="155"/>
      <c r="R50" s="155"/>
      <c r="S50" s="155"/>
      <c r="T50" s="155"/>
      <c r="U50" s="155"/>
      <c r="V50" s="155"/>
      <c r="W50" s="155"/>
      <c r="X50" s="155"/>
      <c r="Y50" s="155"/>
      <c r="Z50" s="155"/>
      <c r="AA50" s="155"/>
      <c r="AB50" s="155"/>
      <c r="AC50" s="155"/>
      <c r="AD50" s="155"/>
      <c r="AE50" s="155"/>
      <c r="AF50" s="155"/>
      <c r="AG50" s="155"/>
      <c r="AH50" s="155"/>
      <c r="AI50" s="155"/>
      <c r="AJ50" s="155"/>
      <c r="AK50" s="155"/>
      <c r="AL50" s="155"/>
      <c r="AM50" s="155"/>
      <c r="AN50" s="155"/>
      <c r="AO50" s="155"/>
      <c r="AP50" s="155"/>
      <c r="AQ50" s="155"/>
      <c r="AR50" s="155"/>
      <c r="AS50" s="155"/>
      <c r="AT50" s="155"/>
      <c r="AU50" s="155"/>
      <c r="AV50" s="155"/>
      <c r="AW50" s="155"/>
      <c r="AX50" s="155"/>
      <c r="AY50" s="155"/>
      <c r="AZ50" s="155"/>
      <c r="BA50" s="156"/>
    </row>
    <row r="51" spans="1:53" s="4" customFormat="1" ht="15" customHeight="1" x14ac:dyDescent="0.15">
      <c r="B51" s="276" t="str">
        <f>IF(D42="","",D42)</f>
        <v/>
      </c>
      <c r="C51" s="277"/>
      <c r="D51" s="277"/>
      <c r="E51" s="277"/>
      <c r="F51" s="277"/>
      <c r="G51" s="277"/>
      <c r="H51" s="277"/>
      <c r="I51" s="277"/>
      <c r="J51" s="277"/>
      <c r="K51" s="277"/>
      <c r="L51" s="277"/>
      <c r="M51" s="139"/>
      <c r="N51" s="140"/>
      <c r="O51" s="140"/>
      <c r="P51" s="140"/>
      <c r="Q51" s="140"/>
      <c r="R51" s="140"/>
      <c r="S51" s="140"/>
      <c r="T51" s="140"/>
      <c r="U51" s="140"/>
      <c r="V51" s="140"/>
      <c r="W51" s="140"/>
      <c r="X51" s="140"/>
      <c r="Y51" s="140"/>
      <c r="Z51" s="140"/>
      <c r="AA51" s="140"/>
      <c r="AB51" s="140"/>
      <c r="AC51" s="140"/>
      <c r="AD51" s="140"/>
      <c r="AE51" s="140"/>
      <c r="AF51" s="140"/>
      <c r="AG51" s="140"/>
      <c r="AH51" s="140"/>
      <c r="AI51" s="140"/>
      <c r="AJ51" s="140"/>
      <c r="AK51" s="140"/>
      <c r="AL51" s="140"/>
      <c r="AM51" s="140"/>
      <c r="AN51" s="140"/>
      <c r="AO51" s="140"/>
      <c r="AP51" s="140"/>
      <c r="AQ51" s="140"/>
      <c r="AR51" s="140"/>
      <c r="AS51" s="140"/>
      <c r="AT51" s="140"/>
      <c r="AU51" s="140"/>
      <c r="AV51" s="140"/>
      <c r="AW51" s="140"/>
      <c r="AX51" s="140"/>
      <c r="AY51" s="140"/>
      <c r="AZ51" s="140"/>
      <c r="BA51" s="141"/>
    </row>
    <row r="52" spans="1:53" s="4" customFormat="1" ht="15" customHeight="1" x14ac:dyDescent="0.15">
      <c r="B52" s="276"/>
      <c r="C52" s="277"/>
      <c r="D52" s="277"/>
      <c r="E52" s="277"/>
      <c r="F52" s="277"/>
      <c r="G52" s="277"/>
      <c r="H52" s="277"/>
      <c r="I52" s="277"/>
      <c r="J52" s="277"/>
      <c r="K52" s="277"/>
      <c r="L52" s="277"/>
      <c r="M52" s="157"/>
      <c r="N52" s="158"/>
      <c r="O52" s="158"/>
      <c r="P52" s="158"/>
      <c r="Q52" s="158"/>
      <c r="R52" s="158"/>
      <c r="S52" s="158"/>
      <c r="T52" s="158"/>
      <c r="U52" s="158"/>
      <c r="V52" s="158"/>
      <c r="W52" s="158"/>
      <c r="X52" s="158"/>
      <c r="Y52" s="158"/>
      <c r="Z52" s="158"/>
      <c r="AA52" s="158"/>
      <c r="AB52" s="158"/>
      <c r="AC52" s="158"/>
      <c r="AD52" s="158"/>
      <c r="AE52" s="158"/>
      <c r="AF52" s="158"/>
      <c r="AG52" s="158"/>
      <c r="AH52" s="158"/>
      <c r="AI52" s="158"/>
      <c r="AJ52" s="158"/>
      <c r="AK52" s="158"/>
      <c r="AL52" s="158"/>
      <c r="AM52" s="158"/>
      <c r="AN52" s="158"/>
      <c r="AO52" s="158"/>
      <c r="AP52" s="158"/>
      <c r="AQ52" s="158"/>
      <c r="AR52" s="158"/>
      <c r="AS52" s="158"/>
      <c r="AT52" s="158"/>
      <c r="AU52" s="158"/>
      <c r="AV52" s="158"/>
      <c r="AW52" s="158"/>
      <c r="AX52" s="158"/>
      <c r="AY52" s="158"/>
      <c r="AZ52" s="158"/>
      <c r="BA52" s="159"/>
    </row>
    <row r="53" spans="1:53" s="4" customFormat="1" ht="15" customHeight="1" x14ac:dyDescent="0.15">
      <c r="B53" s="276" t="str">
        <f>IF(D43="","",D43)</f>
        <v/>
      </c>
      <c r="C53" s="277"/>
      <c r="D53" s="277"/>
      <c r="E53" s="277"/>
      <c r="F53" s="277"/>
      <c r="G53" s="277"/>
      <c r="H53" s="277"/>
      <c r="I53" s="277"/>
      <c r="J53" s="277"/>
      <c r="K53" s="277"/>
      <c r="L53" s="277"/>
      <c r="M53" s="160"/>
      <c r="N53" s="161"/>
      <c r="O53" s="161"/>
      <c r="P53" s="161"/>
      <c r="Q53" s="161"/>
      <c r="R53" s="161"/>
      <c r="S53" s="161"/>
      <c r="T53" s="161"/>
      <c r="U53" s="161"/>
      <c r="V53" s="161"/>
      <c r="W53" s="161"/>
      <c r="X53" s="161"/>
      <c r="Y53" s="161"/>
      <c r="Z53" s="161"/>
      <c r="AA53" s="161"/>
      <c r="AB53" s="161"/>
      <c r="AC53" s="161"/>
      <c r="AD53" s="161"/>
      <c r="AE53" s="161"/>
      <c r="AF53" s="161"/>
      <c r="AG53" s="161"/>
      <c r="AH53" s="161"/>
      <c r="AI53" s="161"/>
      <c r="AJ53" s="161"/>
      <c r="AK53" s="161"/>
      <c r="AL53" s="161"/>
      <c r="AM53" s="161"/>
      <c r="AN53" s="161"/>
      <c r="AO53" s="161"/>
      <c r="AP53" s="161"/>
      <c r="AQ53" s="161"/>
      <c r="AR53" s="161"/>
      <c r="AS53" s="161"/>
      <c r="AT53" s="161"/>
      <c r="AU53" s="161"/>
      <c r="AV53" s="161"/>
      <c r="AW53" s="161"/>
      <c r="AX53" s="161"/>
      <c r="AY53" s="161"/>
      <c r="AZ53" s="161"/>
      <c r="BA53" s="162"/>
    </row>
    <row r="54" spans="1:53" s="4" customFormat="1" ht="15" customHeight="1" x14ac:dyDescent="0.15">
      <c r="B54" s="276"/>
      <c r="C54" s="277"/>
      <c r="D54" s="277"/>
      <c r="E54" s="277"/>
      <c r="F54" s="277"/>
      <c r="G54" s="277"/>
      <c r="H54" s="277"/>
      <c r="I54" s="277"/>
      <c r="J54" s="277"/>
      <c r="K54" s="277"/>
      <c r="L54" s="277"/>
      <c r="M54" s="139"/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  <c r="Z54" s="140"/>
      <c r="AA54" s="140"/>
      <c r="AB54" s="140"/>
      <c r="AC54" s="140"/>
      <c r="AD54" s="140"/>
      <c r="AE54" s="140"/>
      <c r="AF54" s="140"/>
      <c r="AG54" s="140"/>
      <c r="AH54" s="140"/>
      <c r="AI54" s="140"/>
      <c r="AJ54" s="140"/>
      <c r="AK54" s="140"/>
      <c r="AL54" s="140"/>
      <c r="AM54" s="140"/>
      <c r="AN54" s="140"/>
      <c r="AO54" s="140"/>
      <c r="AP54" s="140"/>
      <c r="AQ54" s="140"/>
      <c r="AR54" s="140"/>
      <c r="AS54" s="140"/>
      <c r="AT54" s="140"/>
      <c r="AU54" s="140"/>
      <c r="AV54" s="140"/>
      <c r="AW54" s="140"/>
      <c r="AX54" s="140"/>
      <c r="AY54" s="140"/>
      <c r="AZ54" s="140"/>
      <c r="BA54" s="141"/>
    </row>
    <row r="55" spans="1:53" s="4" customFormat="1" ht="15" customHeight="1" x14ac:dyDescent="0.15">
      <c r="B55" s="276" t="str">
        <f>IF(D44="","",D44)</f>
        <v/>
      </c>
      <c r="C55" s="277"/>
      <c r="D55" s="277"/>
      <c r="E55" s="277"/>
      <c r="F55" s="277"/>
      <c r="G55" s="277"/>
      <c r="H55" s="277"/>
      <c r="I55" s="277"/>
      <c r="J55" s="277"/>
      <c r="K55" s="277"/>
      <c r="L55" s="277"/>
      <c r="M55" s="139"/>
      <c r="N55" s="140"/>
      <c r="O55" s="140"/>
      <c r="P55" s="140"/>
      <c r="Q55" s="140"/>
      <c r="R55" s="140"/>
      <c r="S55" s="140"/>
      <c r="T55" s="140"/>
      <c r="U55" s="140"/>
      <c r="V55" s="140"/>
      <c r="W55" s="140"/>
      <c r="X55" s="140"/>
      <c r="Y55" s="140"/>
      <c r="Z55" s="140"/>
      <c r="AA55" s="140"/>
      <c r="AB55" s="140"/>
      <c r="AC55" s="140"/>
      <c r="AD55" s="140"/>
      <c r="AE55" s="140"/>
      <c r="AF55" s="140"/>
      <c r="AG55" s="140"/>
      <c r="AH55" s="140"/>
      <c r="AI55" s="140"/>
      <c r="AJ55" s="140"/>
      <c r="AK55" s="140"/>
      <c r="AL55" s="140"/>
      <c r="AM55" s="140"/>
      <c r="AN55" s="140"/>
      <c r="AO55" s="140"/>
      <c r="AP55" s="140"/>
      <c r="AQ55" s="140"/>
      <c r="AR55" s="140"/>
      <c r="AS55" s="140"/>
      <c r="AT55" s="140"/>
      <c r="AU55" s="140"/>
      <c r="AV55" s="140"/>
      <c r="AW55" s="140"/>
      <c r="AX55" s="140"/>
      <c r="AY55" s="140"/>
      <c r="AZ55" s="140"/>
      <c r="BA55" s="141"/>
    </row>
    <row r="56" spans="1:53" s="4" customFormat="1" ht="15" customHeight="1" x14ac:dyDescent="0.15">
      <c r="B56" s="276"/>
      <c r="C56" s="277"/>
      <c r="D56" s="277"/>
      <c r="E56" s="277"/>
      <c r="F56" s="277"/>
      <c r="G56" s="277"/>
      <c r="H56" s="277"/>
      <c r="I56" s="277"/>
      <c r="J56" s="277"/>
      <c r="K56" s="277"/>
      <c r="L56" s="277"/>
      <c r="M56" s="139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40"/>
      <c r="Y56" s="140"/>
      <c r="Z56" s="140"/>
      <c r="AA56" s="140"/>
      <c r="AB56" s="140"/>
      <c r="AC56" s="140"/>
      <c r="AD56" s="140"/>
      <c r="AE56" s="140"/>
      <c r="AF56" s="140"/>
      <c r="AG56" s="140"/>
      <c r="AH56" s="140"/>
      <c r="AI56" s="140"/>
      <c r="AJ56" s="140"/>
      <c r="AK56" s="140"/>
      <c r="AL56" s="140"/>
      <c r="AM56" s="140"/>
      <c r="AN56" s="140"/>
      <c r="AO56" s="140"/>
      <c r="AP56" s="140"/>
      <c r="AQ56" s="140"/>
      <c r="AR56" s="140"/>
      <c r="AS56" s="140"/>
      <c r="AT56" s="140"/>
      <c r="AU56" s="140"/>
      <c r="AV56" s="140"/>
      <c r="AW56" s="140"/>
      <c r="AX56" s="140"/>
      <c r="AY56" s="140"/>
      <c r="AZ56" s="140"/>
      <c r="BA56" s="141"/>
    </row>
    <row r="57" spans="1:53" s="4" customFormat="1" ht="15" customHeight="1" x14ac:dyDescent="0.15">
      <c r="B57" s="276" t="str">
        <f>IF(D45="","",D45)</f>
        <v/>
      </c>
      <c r="C57" s="277"/>
      <c r="D57" s="277"/>
      <c r="E57" s="277"/>
      <c r="F57" s="277"/>
      <c r="G57" s="277"/>
      <c r="H57" s="277"/>
      <c r="I57" s="277"/>
      <c r="J57" s="277"/>
      <c r="K57" s="277"/>
      <c r="L57" s="277"/>
      <c r="M57" s="139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40"/>
      <c r="Y57" s="140"/>
      <c r="Z57" s="140"/>
      <c r="AA57" s="140"/>
      <c r="AB57" s="140"/>
      <c r="AC57" s="140"/>
      <c r="AD57" s="140"/>
      <c r="AE57" s="140"/>
      <c r="AF57" s="140"/>
      <c r="AG57" s="140"/>
      <c r="AH57" s="140"/>
      <c r="AI57" s="140"/>
      <c r="AJ57" s="140"/>
      <c r="AK57" s="140"/>
      <c r="AL57" s="140"/>
      <c r="AM57" s="140"/>
      <c r="AN57" s="140"/>
      <c r="AO57" s="140"/>
      <c r="AP57" s="140"/>
      <c r="AQ57" s="140"/>
      <c r="AR57" s="140"/>
      <c r="AS57" s="140"/>
      <c r="AT57" s="140"/>
      <c r="AU57" s="140"/>
      <c r="AV57" s="140"/>
      <c r="AW57" s="140"/>
      <c r="AX57" s="140"/>
      <c r="AY57" s="140"/>
      <c r="AZ57" s="140"/>
      <c r="BA57" s="141"/>
    </row>
    <row r="58" spans="1:53" s="4" customFormat="1" ht="15" customHeight="1" x14ac:dyDescent="0.15">
      <c r="B58" s="276"/>
      <c r="C58" s="277"/>
      <c r="D58" s="277"/>
      <c r="E58" s="277"/>
      <c r="F58" s="277"/>
      <c r="G58" s="277"/>
      <c r="H58" s="277"/>
      <c r="I58" s="277"/>
      <c r="J58" s="277"/>
      <c r="K58" s="277"/>
      <c r="L58" s="277"/>
      <c r="M58" s="139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40"/>
      <c r="Y58" s="140"/>
      <c r="Z58" s="140"/>
      <c r="AA58" s="140"/>
      <c r="AB58" s="140"/>
      <c r="AC58" s="140"/>
      <c r="AD58" s="140"/>
      <c r="AE58" s="140"/>
      <c r="AF58" s="140"/>
      <c r="AG58" s="140"/>
      <c r="AH58" s="140"/>
      <c r="AI58" s="140"/>
      <c r="AJ58" s="140"/>
      <c r="AK58" s="140"/>
      <c r="AL58" s="140"/>
      <c r="AM58" s="140"/>
      <c r="AN58" s="140"/>
      <c r="AO58" s="140"/>
      <c r="AP58" s="140"/>
      <c r="AQ58" s="140"/>
      <c r="AR58" s="140"/>
      <c r="AS58" s="140"/>
      <c r="AT58" s="140"/>
      <c r="AU58" s="140"/>
      <c r="AV58" s="140"/>
      <c r="AW58" s="140"/>
      <c r="AX58" s="140"/>
      <c r="AY58" s="140"/>
      <c r="AZ58" s="140"/>
      <c r="BA58" s="141"/>
    </row>
    <row r="59" spans="1:53" s="4" customFormat="1" ht="15" customHeight="1" x14ac:dyDescent="0.15">
      <c r="B59" s="276" t="str">
        <f>IF(D46="","",D46)</f>
        <v/>
      </c>
      <c r="C59" s="277"/>
      <c r="D59" s="277"/>
      <c r="E59" s="277"/>
      <c r="F59" s="277"/>
      <c r="G59" s="277"/>
      <c r="H59" s="277"/>
      <c r="I59" s="277"/>
      <c r="J59" s="277"/>
      <c r="K59" s="277"/>
      <c r="L59" s="277"/>
      <c r="M59" s="139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40"/>
      <c r="Y59" s="140"/>
      <c r="Z59" s="140"/>
      <c r="AA59" s="140"/>
      <c r="AB59" s="140"/>
      <c r="AC59" s="140"/>
      <c r="AD59" s="140"/>
      <c r="AE59" s="140"/>
      <c r="AF59" s="140"/>
      <c r="AG59" s="140"/>
      <c r="AH59" s="140"/>
      <c r="AI59" s="140"/>
      <c r="AJ59" s="140"/>
      <c r="AK59" s="140"/>
      <c r="AL59" s="140"/>
      <c r="AM59" s="140"/>
      <c r="AN59" s="140"/>
      <c r="AO59" s="140"/>
      <c r="AP59" s="140"/>
      <c r="AQ59" s="140"/>
      <c r="AR59" s="140"/>
      <c r="AS59" s="140"/>
      <c r="AT59" s="140"/>
      <c r="AU59" s="140"/>
      <c r="AV59" s="140"/>
      <c r="AW59" s="140"/>
      <c r="AX59" s="140"/>
      <c r="AY59" s="140"/>
      <c r="AZ59" s="140"/>
      <c r="BA59" s="141"/>
    </row>
    <row r="60" spans="1:53" s="4" customFormat="1" ht="15" customHeight="1" x14ac:dyDescent="0.15">
      <c r="B60" s="278"/>
      <c r="C60" s="279"/>
      <c r="D60" s="279"/>
      <c r="E60" s="279"/>
      <c r="F60" s="279"/>
      <c r="G60" s="279"/>
      <c r="H60" s="279"/>
      <c r="I60" s="279"/>
      <c r="J60" s="279"/>
      <c r="K60" s="279"/>
      <c r="L60" s="279"/>
      <c r="M60" s="280"/>
      <c r="N60" s="281"/>
      <c r="O60" s="281"/>
      <c r="P60" s="281"/>
      <c r="Q60" s="281"/>
      <c r="R60" s="281"/>
      <c r="S60" s="281"/>
      <c r="T60" s="281"/>
      <c r="U60" s="281"/>
      <c r="V60" s="281"/>
      <c r="W60" s="281"/>
      <c r="X60" s="281"/>
      <c r="Y60" s="281"/>
      <c r="Z60" s="281"/>
      <c r="AA60" s="281"/>
      <c r="AB60" s="281"/>
      <c r="AC60" s="281"/>
      <c r="AD60" s="281"/>
      <c r="AE60" s="281"/>
      <c r="AF60" s="281"/>
      <c r="AG60" s="281"/>
      <c r="AH60" s="281"/>
      <c r="AI60" s="281"/>
      <c r="AJ60" s="281"/>
      <c r="AK60" s="281"/>
      <c r="AL60" s="281"/>
      <c r="AM60" s="281"/>
      <c r="AN60" s="281"/>
      <c r="AO60" s="281"/>
      <c r="AP60" s="281"/>
      <c r="AQ60" s="281"/>
      <c r="AR60" s="281"/>
      <c r="AS60" s="281"/>
      <c r="AT60" s="281"/>
      <c r="AU60" s="281"/>
      <c r="AV60" s="281"/>
      <c r="AW60" s="281"/>
      <c r="AX60" s="281"/>
      <c r="AY60" s="281"/>
      <c r="AZ60" s="281"/>
      <c r="BA60" s="282"/>
    </row>
    <row r="61" spans="1:53" s="5" customFormat="1" ht="4.5" customHeight="1" x14ac:dyDescent="0.15">
      <c r="B61" s="4"/>
    </row>
    <row r="62" spans="1:53" s="4" customFormat="1" ht="15" customHeight="1" x14ac:dyDescent="0.15">
      <c r="B62" s="75" t="s">
        <v>99</v>
      </c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</row>
    <row r="63" spans="1:53" s="5" customFormat="1" ht="15" customHeight="1" x14ac:dyDescent="0.15">
      <c r="B63" s="6"/>
      <c r="C63" s="134" t="s">
        <v>100</v>
      </c>
      <c r="D63" s="134"/>
      <c r="E63" s="134"/>
      <c r="F63" s="134"/>
      <c r="G63" s="134"/>
      <c r="H63" s="134"/>
      <c r="I63" s="134"/>
      <c r="J63" s="134"/>
      <c r="K63" s="134"/>
      <c r="L63" s="134"/>
      <c r="M63" s="134"/>
      <c r="N63" s="134"/>
      <c r="O63" s="135" t="s">
        <v>101</v>
      </c>
      <c r="P63" s="135"/>
      <c r="Q63" s="135"/>
      <c r="R63" s="135"/>
      <c r="S63" s="135"/>
      <c r="T63" s="135"/>
      <c r="U63" s="135"/>
      <c r="V63" s="135"/>
      <c r="W63" s="135"/>
      <c r="X63" s="135"/>
      <c r="Y63" s="136" t="s">
        <v>159</v>
      </c>
      <c r="Z63" s="137"/>
      <c r="AA63" s="137"/>
      <c r="AB63" s="137"/>
      <c r="AC63" s="137"/>
      <c r="AD63" s="137"/>
      <c r="AE63" s="137"/>
      <c r="AF63" s="137"/>
      <c r="AG63" s="137"/>
      <c r="AH63" s="138"/>
    </row>
    <row r="64" spans="1:53" x14ac:dyDescent="0.15">
      <c r="A64" s="7">
        <v>1</v>
      </c>
      <c r="B64" s="8" t="s">
        <v>103</v>
      </c>
      <c r="C64" s="129">
        <f>IF(ISNA(VLOOKUP(A64,入力シート!$B$41:$L$77,3,FALSE)),"",VLOOKUP(A64,入力シート!$B$41:$L$77,3,FALSE))</f>
        <v>0</v>
      </c>
      <c r="D64" s="129"/>
      <c r="E64" s="129"/>
      <c r="F64" s="129"/>
      <c r="G64" s="129"/>
      <c r="H64" s="129"/>
      <c r="I64" s="129"/>
      <c r="J64" s="129"/>
      <c r="K64" s="129"/>
      <c r="L64" s="129"/>
      <c r="M64" s="129"/>
      <c r="N64" s="129"/>
      <c r="O64" s="130"/>
      <c r="P64" s="130"/>
      <c r="Q64" s="130"/>
      <c r="R64" s="130"/>
      <c r="S64" s="130"/>
      <c r="T64" s="130"/>
      <c r="U64" s="130"/>
      <c r="V64" s="130"/>
      <c r="W64" s="130"/>
      <c r="X64" s="130"/>
      <c r="Y64" s="131"/>
      <c r="Z64" s="132"/>
      <c r="AA64" s="132"/>
      <c r="AB64" s="132"/>
      <c r="AC64" s="132"/>
      <c r="AD64" s="132"/>
      <c r="AE64" s="132"/>
      <c r="AF64" s="132"/>
      <c r="AG64" s="132"/>
      <c r="AH64" s="133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</row>
    <row r="65" spans="1:53" x14ac:dyDescent="0.15">
      <c r="A65" s="7">
        <v>2</v>
      </c>
      <c r="B65" s="8" t="s">
        <v>106</v>
      </c>
      <c r="C65" s="129">
        <f>IF(ISNA(VLOOKUP(A65,入力シート!$B$41:$L$77,3,FALSE)),"",VLOOKUP(A65,入力シート!$B$41:$L$77,3,FALSE))</f>
        <v>0</v>
      </c>
      <c r="D65" s="129"/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1"/>
      <c r="Z65" s="132"/>
      <c r="AA65" s="132"/>
      <c r="AB65" s="132"/>
      <c r="AC65" s="132"/>
      <c r="AD65" s="132"/>
      <c r="AE65" s="132"/>
      <c r="AF65" s="132"/>
      <c r="AG65" s="132"/>
      <c r="AH65" s="133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</row>
    <row r="66" spans="1:53" x14ac:dyDescent="0.15">
      <c r="A66" s="7">
        <v>3</v>
      </c>
      <c r="B66" s="8" t="s">
        <v>109</v>
      </c>
      <c r="C66" s="129">
        <f>IF(ISNA(VLOOKUP(A66,入力シート!$B$41:$L$77,3,FALSE)),"",VLOOKUP(A66,入力シート!$B$41:$L$77,3,FALSE))</f>
        <v>0</v>
      </c>
      <c r="D66" s="129"/>
      <c r="E66" s="129"/>
      <c r="F66" s="129"/>
      <c r="G66" s="129"/>
      <c r="H66" s="129"/>
      <c r="I66" s="129"/>
      <c r="J66" s="129"/>
      <c r="K66" s="129"/>
      <c r="L66" s="129"/>
      <c r="M66" s="129"/>
      <c r="N66" s="129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1"/>
      <c r="Z66" s="132"/>
      <c r="AA66" s="132"/>
      <c r="AB66" s="132"/>
      <c r="AC66" s="132"/>
      <c r="AD66" s="132"/>
      <c r="AE66" s="132"/>
      <c r="AF66" s="132"/>
      <c r="AG66" s="132"/>
      <c r="AH66" s="133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</row>
    <row r="67" spans="1:53" x14ac:dyDescent="0.15">
      <c r="A67" s="7">
        <v>4</v>
      </c>
      <c r="B67" s="8" t="s">
        <v>112</v>
      </c>
      <c r="C67" s="129">
        <f>IF(ISNA(VLOOKUP(A67,入力シート!$B$41:$L$77,3,FALSE)),"",VLOOKUP(A67,入力シート!$B$41:$L$77,3,FALSE))</f>
        <v>0</v>
      </c>
      <c r="D67" s="129"/>
      <c r="E67" s="129"/>
      <c r="F67" s="129"/>
      <c r="G67" s="129"/>
      <c r="H67" s="129"/>
      <c r="I67" s="129"/>
      <c r="J67" s="129"/>
      <c r="K67" s="129"/>
      <c r="L67" s="129"/>
      <c r="M67" s="129"/>
      <c r="N67" s="129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1"/>
      <c r="Z67" s="132"/>
      <c r="AA67" s="132"/>
      <c r="AB67" s="132"/>
      <c r="AC67" s="132"/>
      <c r="AD67" s="132"/>
      <c r="AE67" s="132"/>
      <c r="AF67" s="132"/>
      <c r="AG67" s="132"/>
      <c r="AH67" s="133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</row>
    <row r="68" spans="1:53" ht="19.5" thickBot="1" x14ac:dyDescent="0.2">
      <c r="A68" s="7">
        <v>5</v>
      </c>
      <c r="B68" s="10" t="s">
        <v>115</v>
      </c>
      <c r="C68" s="129">
        <f>IF(ISNA(VLOOKUP(A68,入力シート!$B$41:$L$77,3,FALSE)),"",VLOOKUP(A68,入力シート!$B$41:$L$77,3,FALSE))</f>
        <v>0</v>
      </c>
      <c r="D68" s="129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30"/>
      <c r="P68" s="130"/>
      <c r="Q68" s="130"/>
      <c r="R68" s="130"/>
      <c r="S68" s="130"/>
      <c r="T68" s="130"/>
      <c r="U68" s="130"/>
      <c r="V68" s="130"/>
      <c r="W68" s="130"/>
      <c r="X68" s="130"/>
      <c r="Y68" s="131"/>
      <c r="Z68" s="132"/>
      <c r="AA68" s="132"/>
      <c r="AB68" s="132"/>
      <c r="AC68" s="132"/>
      <c r="AD68" s="132"/>
      <c r="AE68" s="132"/>
      <c r="AF68" s="132"/>
      <c r="AG68" s="132"/>
      <c r="AH68" s="133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</row>
    <row r="69" spans="1:53" ht="19.5" thickBot="1" x14ac:dyDescent="0.2"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</row>
    <row r="70" spans="1:53" ht="19.5" thickBot="1" x14ac:dyDescent="0.2">
      <c r="B70" s="118" t="s">
        <v>118</v>
      </c>
      <c r="C70" s="119"/>
      <c r="D70" s="119"/>
      <c r="E70" s="120"/>
      <c r="F70" s="123"/>
      <c r="G70" s="124"/>
      <c r="H70" s="124"/>
      <c r="I70" s="124"/>
      <c r="J70" s="124"/>
      <c r="K70" s="124"/>
      <c r="L70" s="125"/>
    </row>
    <row r="71" spans="1:53" ht="19.5" thickBot="1" x14ac:dyDescent="0.2">
      <c r="B71" s="115" t="s">
        <v>119</v>
      </c>
      <c r="C71" s="116"/>
      <c r="D71" s="116"/>
      <c r="E71" s="117"/>
      <c r="F71" s="118"/>
      <c r="G71" s="119"/>
      <c r="H71" s="119"/>
      <c r="I71" s="119"/>
      <c r="J71" s="119"/>
      <c r="K71" s="119"/>
      <c r="L71" s="120"/>
      <c r="M71" s="115" t="s">
        <v>121</v>
      </c>
      <c r="N71" s="116"/>
      <c r="O71" s="116"/>
      <c r="P71" s="117"/>
      <c r="Q71" s="118"/>
      <c r="R71" s="119"/>
      <c r="S71" s="119"/>
      <c r="T71" s="119"/>
      <c r="U71" s="119"/>
      <c r="V71" s="119"/>
      <c r="W71" s="120"/>
    </row>
    <row r="72" spans="1:53" ht="19.5" thickBot="1" x14ac:dyDescent="0.2">
      <c r="B72" s="115" t="s">
        <v>123</v>
      </c>
      <c r="C72" s="116"/>
      <c r="D72" s="116"/>
      <c r="E72" s="117"/>
      <c r="F72" s="118"/>
      <c r="G72" s="119"/>
      <c r="H72" s="119"/>
      <c r="I72" s="119"/>
      <c r="J72" s="119"/>
      <c r="K72" s="119"/>
      <c r="L72" s="120"/>
      <c r="M72" s="115" t="s">
        <v>125</v>
      </c>
      <c r="N72" s="116"/>
      <c r="O72" s="116"/>
      <c r="P72" s="117"/>
      <c r="Q72" s="118"/>
      <c r="R72" s="119"/>
      <c r="S72" s="119"/>
      <c r="T72" s="119"/>
      <c r="U72" s="119"/>
      <c r="V72" s="119"/>
      <c r="W72" s="120"/>
    </row>
    <row r="74" spans="1:53" s="4" customFormat="1" ht="15" customHeight="1" x14ac:dyDescent="0.15">
      <c r="B74" s="22" t="s">
        <v>127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</row>
    <row r="75" spans="1:53" s="5" customFormat="1" ht="4.5" customHeight="1" x14ac:dyDescent="0.1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</row>
    <row r="76" spans="1:53" s="4" customFormat="1" ht="15" customHeight="1" x14ac:dyDescent="0.15">
      <c r="B76" s="126" t="s">
        <v>128</v>
      </c>
      <c r="C76" s="127"/>
      <c r="D76" s="127"/>
      <c r="E76" s="127"/>
      <c r="F76" s="127"/>
      <c r="G76" s="127"/>
      <c r="H76" s="127"/>
      <c r="I76" s="127"/>
      <c r="J76" s="128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2"/>
    </row>
    <row r="77" spans="1:53" s="4" customFormat="1" ht="15" customHeight="1" x14ac:dyDescent="0.15">
      <c r="B77" s="103" t="s">
        <v>130</v>
      </c>
      <c r="C77" s="104"/>
      <c r="D77" s="104"/>
      <c r="E77" s="104"/>
      <c r="F77" s="104"/>
      <c r="G77" s="104"/>
      <c r="H77" s="104"/>
      <c r="I77" s="104"/>
      <c r="J77" s="105"/>
      <c r="K77" s="106"/>
      <c r="L77" s="106"/>
      <c r="M77" s="106"/>
      <c r="N77" s="106"/>
      <c r="O77" s="106"/>
      <c r="P77" s="106"/>
      <c r="Q77" s="106"/>
      <c r="R77" s="106"/>
      <c r="S77" s="106"/>
      <c r="T77" s="106"/>
      <c r="U77" s="106"/>
      <c r="V77" s="106"/>
      <c r="W77" s="106"/>
      <c r="X77" s="106"/>
      <c r="Y77" s="106"/>
      <c r="Z77" s="106"/>
      <c r="AA77" s="106"/>
      <c r="AB77" s="106"/>
      <c r="AC77" s="106"/>
      <c r="AD77" s="106"/>
      <c r="AE77" s="106"/>
      <c r="AF77" s="106"/>
      <c r="AG77" s="106"/>
      <c r="AH77" s="106"/>
      <c r="AI77" s="106"/>
      <c r="AJ77" s="106"/>
      <c r="AK77" s="106"/>
      <c r="AL77" s="106"/>
      <c r="AM77" s="106"/>
      <c r="AN77" s="106"/>
      <c r="AO77" s="106"/>
      <c r="AP77" s="106"/>
      <c r="AQ77" s="106"/>
      <c r="AR77" s="106"/>
      <c r="AS77" s="106"/>
      <c r="AT77" s="106"/>
      <c r="AU77" s="106"/>
      <c r="AV77" s="106"/>
      <c r="AW77" s="106"/>
      <c r="AX77" s="106"/>
      <c r="AY77" s="106"/>
      <c r="AZ77" s="106"/>
      <c r="BA77" s="107"/>
    </row>
    <row r="78" spans="1:53" s="4" customFormat="1" ht="15" customHeight="1" x14ac:dyDescent="0.15">
      <c r="B78" s="112"/>
      <c r="C78" s="113"/>
      <c r="D78" s="113"/>
      <c r="E78" s="113"/>
      <c r="F78" s="113"/>
      <c r="G78" s="113"/>
      <c r="H78" s="113"/>
      <c r="I78" s="113"/>
      <c r="J78" s="114"/>
      <c r="K78" s="108" t="s">
        <v>132</v>
      </c>
      <c r="L78" s="108"/>
      <c r="M78" s="108"/>
      <c r="N78" s="108"/>
      <c r="O78" s="108"/>
      <c r="P78" s="108"/>
      <c r="Q78" s="108"/>
      <c r="R78" s="109"/>
      <c r="S78" s="110" t="s">
        <v>133</v>
      </c>
      <c r="T78" s="108"/>
      <c r="U78" s="108"/>
      <c r="V78" s="108"/>
      <c r="W78" s="109"/>
      <c r="X78" s="110" t="s">
        <v>134</v>
      </c>
      <c r="Y78" s="108"/>
      <c r="Z78" s="108"/>
      <c r="AA78" s="108"/>
      <c r="AB78" s="109"/>
      <c r="AC78" s="110" t="s">
        <v>135</v>
      </c>
      <c r="AD78" s="108"/>
      <c r="AE78" s="108"/>
      <c r="AF78" s="108"/>
      <c r="AG78" s="108"/>
      <c r="AH78" s="108"/>
      <c r="AI78" s="108"/>
      <c r="AJ78" s="109"/>
      <c r="AK78" s="110" t="s">
        <v>136</v>
      </c>
      <c r="AL78" s="108"/>
      <c r="AM78" s="108"/>
      <c r="AN78" s="108"/>
      <c r="AO78" s="109"/>
      <c r="AP78" s="110" t="s">
        <v>137</v>
      </c>
      <c r="AQ78" s="108"/>
      <c r="AR78" s="108"/>
      <c r="AS78" s="108"/>
      <c r="AT78" s="108"/>
      <c r="AU78" s="108"/>
      <c r="AV78" s="108"/>
      <c r="AW78" s="108"/>
      <c r="AX78" s="108"/>
      <c r="AY78" s="108"/>
      <c r="AZ78" s="108"/>
      <c r="BA78" s="111"/>
    </row>
    <row r="79" spans="1:53" s="4" customFormat="1" ht="15" customHeight="1" x14ac:dyDescent="0.15">
      <c r="B79" s="100" t="s">
        <v>138</v>
      </c>
      <c r="C79" s="101"/>
      <c r="D79" s="101"/>
      <c r="E79" s="101"/>
      <c r="F79" s="101"/>
      <c r="G79" s="101"/>
      <c r="H79" s="101"/>
      <c r="I79" s="101"/>
      <c r="J79" s="102"/>
      <c r="K79" s="94"/>
      <c r="L79" s="94"/>
      <c r="M79" s="94"/>
      <c r="N79" s="94"/>
      <c r="O79" s="94"/>
      <c r="P79" s="94"/>
      <c r="Q79" s="94"/>
      <c r="R79" s="95"/>
      <c r="S79" s="96"/>
      <c r="T79" s="94"/>
      <c r="U79" s="94"/>
      <c r="V79" s="94"/>
      <c r="W79" s="95"/>
      <c r="X79" s="96"/>
      <c r="Y79" s="94"/>
      <c r="Z79" s="94"/>
      <c r="AA79" s="94"/>
      <c r="AB79" s="95"/>
      <c r="AC79" s="96"/>
      <c r="AD79" s="94"/>
      <c r="AE79" s="94"/>
      <c r="AF79" s="94"/>
      <c r="AG79" s="94"/>
      <c r="AH79" s="94"/>
      <c r="AI79" s="94"/>
      <c r="AJ79" s="95"/>
      <c r="AK79" s="97"/>
      <c r="AL79" s="98"/>
      <c r="AM79" s="98"/>
      <c r="AN79" s="98"/>
      <c r="AO79" s="99"/>
      <c r="AP79" s="82"/>
      <c r="AQ79" s="83"/>
      <c r="AR79" s="83"/>
      <c r="AS79" s="83"/>
      <c r="AT79" s="83"/>
      <c r="AU79" s="83"/>
      <c r="AV79" s="83"/>
      <c r="AW79" s="83"/>
      <c r="AX79" s="83"/>
      <c r="AY79" s="83"/>
      <c r="AZ79" s="83"/>
      <c r="BA79" s="84"/>
    </row>
    <row r="80" spans="1:53" s="4" customFormat="1" ht="15" customHeight="1" x14ac:dyDescent="0.15">
      <c r="B80" s="103" t="s">
        <v>145</v>
      </c>
      <c r="C80" s="104"/>
      <c r="D80" s="104"/>
      <c r="E80" s="104"/>
      <c r="F80" s="104"/>
      <c r="G80" s="104"/>
      <c r="H80" s="104"/>
      <c r="I80" s="104"/>
      <c r="J80" s="105"/>
      <c r="K80" s="85"/>
      <c r="L80" s="85"/>
      <c r="M80" s="85"/>
      <c r="N80" s="85"/>
      <c r="O80" s="85"/>
      <c r="P80" s="85"/>
      <c r="Q80" s="85"/>
      <c r="R80" s="86"/>
      <c r="S80" s="87"/>
      <c r="T80" s="85"/>
      <c r="U80" s="85"/>
      <c r="V80" s="85"/>
      <c r="W80" s="86"/>
      <c r="X80" s="87"/>
      <c r="Y80" s="85"/>
      <c r="Z80" s="85"/>
      <c r="AA80" s="85"/>
      <c r="AB80" s="86"/>
      <c r="AC80" s="87"/>
      <c r="AD80" s="85"/>
      <c r="AE80" s="85"/>
      <c r="AF80" s="85"/>
      <c r="AG80" s="85"/>
      <c r="AH80" s="85"/>
      <c r="AI80" s="85"/>
      <c r="AJ80" s="86"/>
      <c r="AK80" s="88"/>
      <c r="AL80" s="89"/>
      <c r="AM80" s="89"/>
      <c r="AN80" s="89"/>
      <c r="AO80" s="90"/>
      <c r="AP80" s="91"/>
      <c r="AQ80" s="92"/>
      <c r="AR80" s="92"/>
      <c r="AS80" s="92"/>
      <c r="AT80" s="92"/>
      <c r="AU80" s="92"/>
      <c r="AV80" s="92"/>
      <c r="AW80" s="92"/>
      <c r="AX80" s="92"/>
      <c r="AY80" s="92"/>
      <c r="AZ80" s="92"/>
      <c r="BA80" s="93"/>
    </row>
    <row r="81" spans="2:24" ht="15" customHeight="1" x14ac:dyDescent="0.15">
      <c r="B81" s="3"/>
    </row>
    <row r="82" spans="2:24" x14ac:dyDescent="0.15">
      <c r="B82" s="77" t="s">
        <v>160</v>
      </c>
      <c r="C82" s="77"/>
      <c r="D82" s="77"/>
      <c r="E82" s="77"/>
      <c r="F82" s="77"/>
    </row>
    <row r="83" spans="2:24" x14ac:dyDescent="0.15">
      <c r="B83" s="173" t="s">
        <v>161</v>
      </c>
      <c r="C83" s="191"/>
      <c r="D83" s="191"/>
      <c r="E83" s="191"/>
      <c r="F83" s="174"/>
      <c r="G83" s="173"/>
      <c r="H83" s="191"/>
      <c r="I83" s="191"/>
      <c r="J83" s="191"/>
      <c r="K83" s="191"/>
      <c r="L83" s="191"/>
      <c r="M83" s="174"/>
      <c r="N83" s="173" t="s">
        <v>162</v>
      </c>
      <c r="O83" s="191"/>
      <c r="P83" s="191"/>
      <c r="Q83" s="174"/>
      <c r="R83" s="271"/>
      <c r="S83" s="272"/>
      <c r="T83" s="272"/>
      <c r="U83" s="272"/>
      <c r="V83" s="272"/>
      <c r="W83" s="272"/>
      <c r="X83" s="273"/>
    </row>
    <row r="84" spans="2:24" x14ac:dyDescent="0.15">
      <c r="C84" s="173" t="s">
        <v>163</v>
      </c>
      <c r="D84" s="191"/>
      <c r="E84" s="191"/>
      <c r="F84" s="174"/>
      <c r="G84" s="173"/>
      <c r="H84" s="191"/>
      <c r="I84" s="191"/>
      <c r="J84" s="191"/>
      <c r="K84" s="191"/>
      <c r="L84" s="191"/>
      <c r="M84" s="174"/>
      <c r="N84" s="173" t="s">
        <v>162</v>
      </c>
      <c r="O84" s="191"/>
      <c r="P84" s="191"/>
      <c r="Q84" s="174"/>
      <c r="R84" s="271"/>
      <c r="S84" s="272"/>
      <c r="T84" s="272"/>
      <c r="U84" s="272"/>
      <c r="V84" s="272"/>
      <c r="W84" s="272"/>
      <c r="X84" s="273"/>
    </row>
    <row r="85" spans="2:24" x14ac:dyDescent="0.15">
      <c r="B85" s="39"/>
    </row>
  </sheetData>
  <sheetProtection sheet="1" objects="1" scenarios="1"/>
  <protectedRanges>
    <protectedRange sqref="D42:AC46 AS42:AU46 M51:BA60" name="範囲4"/>
    <protectedRange sqref="F2:X7 AG2:AX6 AG7:AM8 AS7:AX8 AG9:AX10 T11:X12" name="範囲2"/>
    <protectedRange sqref="O64:AH68" name="範囲5"/>
    <protectedRange sqref="C17:M36 P17:R36 AF35:AH37" name="範囲3"/>
    <protectedRange sqref="Q71:W72 F70:L72 O64:AH68" name="範囲6"/>
    <protectedRange sqref="G83:M84 R83:X84" name="範囲7_1"/>
    <protectedRange sqref="K76:BA77 K79:BA80" name="範囲4_1"/>
  </protectedRanges>
  <mergeCells count="351">
    <mergeCell ref="B79:J79"/>
    <mergeCell ref="K79:R79"/>
    <mergeCell ref="S79:W79"/>
    <mergeCell ref="X79:AB79"/>
    <mergeCell ref="AC79:AJ79"/>
    <mergeCell ref="AK79:AO79"/>
    <mergeCell ref="AP79:BA79"/>
    <mergeCell ref="B80:J80"/>
    <mergeCell ref="K80:R80"/>
    <mergeCell ref="S80:W80"/>
    <mergeCell ref="X80:AB80"/>
    <mergeCell ref="AC80:AJ80"/>
    <mergeCell ref="AK80:AO80"/>
    <mergeCell ref="AP80:BA80"/>
    <mergeCell ref="B76:J76"/>
    <mergeCell ref="K76:BA76"/>
    <mergeCell ref="B77:J77"/>
    <mergeCell ref="K77:BA77"/>
    <mergeCell ref="B78:J78"/>
    <mergeCell ref="K78:R78"/>
    <mergeCell ref="S78:W78"/>
    <mergeCell ref="X78:AB78"/>
    <mergeCell ref="AC78:AJ78"/>
    <mergeCell ref="AK78:AO78"/>
    <mergeCell ref="AP78:BA78"/>
    <mergeCell ref="BE46:BF46"/>
    <mergeCell ref="AM44:AO44"/>
    <mergeCell ref="AP44:AR44"/>
    <mergeCell ref="AM45:AO45"/>
    <mergeCell ref="AP45:AR45"/>
    <mergeCell ref="AM46:AO46"/>
    <mergeCell ref="AP46:AR46"/>
    <mergeCell ref="M45:Q45"/>
    <mergeCell ref="R45:V45"/>
    <mergeCell ref="W45:X45"/>
    <mergeCell ref="Y45:Z45"/>
    <mergeCell ref="AA45:AC45"/>
    <mergeCell ref="BB44:BD44"/>
    <mergeCell ref="BE44:BF44"/>
    <mergeCell ref="AY45:BA45"/>
    <mergeCell ref="BB45:BD45"/>
    <mergeCell ref="BE45:BF45"/>
    <mergeCell ref="M46:Q46"/>
    <mergeCell ref="R46:V46"/>
    <mergeCell ref="W46:X46"/>
    <mergeCell ref="AS44:AU44"/>
    <mergeCell ref="AS45:AU45"/>
    <mergeCell ref="AS46:AU46"/>
    <mergeCell ref="C67:N67"/>
    <mergeCell ref="O67:X67"/>
    <mergeCell ref="Y67:AH67"/>
    <mergeCell ref="C68:N68"/>
    <mergeCell ref="O68:X68"/>
    <mergeCell ref="Y68:AH68"/>
    <mergeCell ref="C65:N65"/>
    <mergeCell ref="O65:X65"/>
    <mergeCell ref="B12:S12"/>
    <mergeCell ref="T12:X12"/>
    <mergeCell ref="C16:E16"/>
    <mergeCell ref="F16:I16"/>
    <mergeCell ref="J16:M16"/>
    <mergeCell ref="N16:O16"/>
    <mergeCell ref="P16:R16"/>
    <mergeCell ref="C17:E17"/>
    <mergeCell ref="F17:I17"/>
    <mergeCell ref="J17:M17"/>
    <mergeCell ref="N17:O17"/>
    <mergeCell ref="P17:R17"/>
    <mergeCell ref="C18:E18"/>
    <mergeCell ref="F18:I18"/>
    <mergeCell ref="N18:O18"/>
    <mergeCell ref="P18:R18"/>
    <mergeCell ref="AI34:AK34"/>
    <mergeCell ref="AF34:AH34"/>
    <mergeCell ref="AC34:AE34"/>
    <mergeCell ref="AA32:AC32"/>
    <mergeCell ref="AA31:AC31"/>
    <mergeCell ref="AA30:AC30"/>
    <mergeCell ref="AA29:AC29"/>
    <mergeCell ref="AI37:AK37"/>
    <mergeCell ref="AF37:AH37"/>
    <mergeCell ref="AC37:AE37"/>
    <mergeCell ref="AI36:AK36"/>
    <mergeCell ref="AF36:AH36"/>
    <mergeCell ref="AC36:AE36"/>
    <mergeCell ref="AI35:AK35"/>
    <mergeCell ref="AF35:AH35"/>
    <mergeCell ref="AC35:AE35"/>
    <mergeCell ref="U34:AB35"/>
    <mergeCell ref="AA2:AF2"/>
    <mergeCell ref="AG2:AX2"/>
    <mergeCell ref="B3:E3"/>
    <mergeCell ref="F3:X3"/>
    <mergeCell ref="AE3:AF3"/>
    <mergeCell ref="AG3:AX3"/>
    <mergeCell ref="B4:E4"/>
    <mergeCell ref="F4:X4"/>
    <mergeCell ref="AE4:AF4"/>
    <mergeCell ref="AG4:AX4"/>
    <mergeCell ref="AA3:AD4"/>
    <mergeCell ref="B2:E2"/>
    <mergeCell ref="F2:X2"/>
    <mergeCell ref="B5:E5"/>
    <mergeCell ref="F5:X5"/>
    <mergeCell ref="AE5:AF5"/>
    <mergeCell ref="AG5:AX5"/>
    <mergeCell ref="B6:E6"/>
    <mergeCell ref="F6:X6"/>
    <mergeCell ref="AE6:AF6"/>
    <mergeCell ref="AG6:AX6"/>
    <mergeCell ref="B7:E7"/>
    <mergeCell ref="F7:X7"/>
    <mergeCell ref="AA7:AF7"/>
    <mergeCell ref="AA5:AD6"/>
    <mergeCell ref="AN7:AR7"/>
    <mergeCell ref="AG7:AM7"/>
    <mergeCell ref="AS7:AX7"/>
    <mergeCell ref="AA8:AF8"/>
    <mergeCell ref="AA9:AF9"/>
    <mergeCell ref="AG9:AX9"/>
    <mergeCell ref="AA10:AF10"/>
    <mergeCell ref="AG10:AX10"/>
    <mergeCell ref="B11:S11"/>
    <mergeCell ref="T11:X11"/>
    <mergeCell ref="AN8:AR8"/>
    <mergeCell ref="AG8:AM8"/>
    <mergeCell ref="AS8:AX8"/>
    <mergeCell ref="J18:M18"/>
    <mergeCell ref="C21:E21"/>
    <mergeCell ref="F21:I21"/>
    <mergeCell ref="J21:M21"/>
    <mergeCell ref="N21:O21"/>
    <mergeCell ref="P21:R21"/>
    <mergeCell ref="C22:E22"/>
    <mergeCell ref="F22:I22"/>
    <mergeCell ref="J22:M22"/>
    <mergeCell ref="N22:O22"/>
    <mergeCell ref="P22:R22"/>
    <mergeCell ref="C19:E19"/>
    <mergeCell ref="F19:I19"/>
    <mergeCell ref="J19:M19"/>
    <mergeCell ref="N19:O19"/>
    <mergeCell ref="P19:R19"/>
    <mergeCell ref="C20:E20"/>
    <mergeCell ref="F20:I20"/>
    <mergeCell ref="J20:M20"/>
    <mergeCell ref="N20:O20"/>
    <mergeCell ref="P20:R20"/>
    <mergeCell ref="C23:E23"/>
    <mergeCell ref="F23:I23"/>
    <mergeCell ref="J23:M23"/>
    <mergeCell ref="N23:O23"/>
    <mergeCell ref="P23:R23"/>
    <mergeCell ref="C24:E24"/>
    <mergeCell ref="F24:I24"/>
    <mergeCell ref="J24:M24"/>
    <mergeCell ref="N24:O24"/>
    <mergeCell ref="P24:R24"/>
    <mergeCell ref="C25:E25"/>
    <mergeCell ref="F25:I25"/>
    <mergeCell ref="J25:M25"/>
    <mergeCell ref="N25:O25"/>
    <mergeCell ref="P25:R25"/>
    <mergeCell ref="C26:E26"/>
    <mergeCell ref="F26:I26"/>
    <mergeCell ref="J26:M26"/>
    <mergeCell ref="N26:O26"/>
    <mergeCell ref="P26:R26"/>
    <mergeCell ref="C27:E27"/>
    <mergeCell ref="F27:I27"/>
    <mergeCell ref="J27:M27"/>
    <mergeCell ref="N27:O27"/>
    <mergeCell ref="P27:R27"/>
    <mergeCell ref="C28:E28"/>
    <mergeCell ref="F28:I28"/>
    <mergeCell ref="J28:M28"/>
    <mergeCell ref="N28:O28"/>
    <mergeCell ref="P28:R28"/>
    <mergeCell ref="C29:E29"/>
    <mergeCell ref="F29:I29"/>
    <mergeCell ref="J29:M29"/>
    <mergeCell ref="N29:O29"/>
    <mergeCell ref="P29:R29"/>
    <mergeCell ref="U29:W29"/>
    <mergeCell ref="X29:Z29"/>
    <mergeCell ref="C30:E30"/>
    <mergeCell ref="F30:I30"/>
    <mergeCell ref="J30:M30"/>
    <mergeCell ref="N30:O30"/>
    <mergeCell ref="P30:R30"/>
    <mergeCell ref="X30:Z30"/>
    <mergeCell ref="C31:E31"/>
    <mergeCell ref="F31:I31"/>
    <mergeCell ref="J31:M31"/>
    <mergeCell ref="N31:O31"/>
    <mergeCell ref="P31:R31"/>
    <mergeCell ref="X31:Z31"/>
    <mergeCell ref="C32:E32"/>
    <mergeCell ref="F32:I32"/>
    <mergeCell ref="J32:M32"/>
    <mergeCell ref="N32:O32"/>
    <mergeCell ref="P32:R32"/>
    <mergeCell ref="X32:Z32"/>
    <mergeCell ref="C33:E33"/>
    <mergeCell ref="F33:I33"/>
    <mergeCell ref="J33:M33"/>
    <mergeCell ref="N33:O33"/>
    <mergeCell ref="P33:R33"/>
    <mergeCell ref="C34:E34"/>
    <mergeCell ref="F34:I34"/>
    <mergeCell ref="J34:M34"/>
    <mergeCell ref="N34:O34"/>
    <mergeCell ref="P34:R34"/>
    <mergeCell ref="C35:E35"/>
    <mergeCell ref="F35:I35"/>
    <mergeCell ref="J35:M35"/>
    <mergeCell ref="N35:O35"/>
    <mergeCell ref="P35:R35"/>
    <mergeCell ref="C36:E36"/>
    <mergeCell ref="F36:I36"/>
    <mergeCell ref="J36:M36"/>
    <mergeCell ref="N36:O36"/>
    <mergeCell ref="P36:R36"/>
    <mergeCell ref="C37:E37"/>
    <mergeCell ref="F37:I37"/>
    <mergeCell ref="J37:M37"/>
    <mergeCell ref="N37:O37"/>
    <mergeCell ref="P37:R37"/>
    <mergeCell ref="AA40:AF40"/>
    <mergeCell ref="AG40:AL40"/>
    <mergeCell ref="AM40:AR40"/>
    <mergeCell ref="AY40:BD40"/>
    <mergeCell ref="B41:C41"/>
    <mergeCell ref="D41:L41"/>
    <mergeCell ref="M41:Q41"/>
    <mergeCell ref="R41:V41"/>
    <mergeCell ref="W41:X41"/>
    <mergeCell ref="Y41:Z41"/>
    <mergeCell ref="AA41:AC41"/>
    <mergeCell ref="AD41:AF41"/>
    <mergeCell ref="AG41:AI41"/>
    <mergeCell ref="AJ41:AL41"/>
    <mergeCell ref="AM41:AO41"/>
    <mergeCell ref="AP41:AR41"/>
    <mergeCell ref="AS41:AU41"/>
    <mergeCell ref="AV41:AX41"/>
    <mergeCell ref="AY41:BA41"/>
    <mergeCell ref="BB41:BD41"/>
    <mergeCell ref="BE41:BF41"/>
    <mergeCell ref="D42:L42"/>
    <mergeCell ref="M42:Q42"/>
    <mergeCell ref="R42:V42"/>
    <mergeCell ref="W42:X42"/>
    <mergeCell ref="Y42:Z42"/>
    <mergeCell ref="AA42:AC42"/>
    <mergeCell ref="AD42:AF42"/>
    <mergeCell ref="AG42:AI42"/>
    <mergeCell ref="AJ42:AL42"/>
    <mergeCell ref="AM42:AO42"/>
    <mergeCell ref="AP42:AR42"/>
    <mergeCell ref="AS42:AU42"/>
    <mergeCell ref="AV42:AX42"/>
    <mergeCell ref="AY42:BA42"/>
    <mergeCell ref="BB42:BD42"/>
    <mergeCell ref="BE42:BF42"/>
    <mergeCell ref="AY43:BA43"/>
    <mergeCell ref="BB43:BD43"/>
    <mergeCell ref="BE43:BF43"/>
    <mergeCell ref="M50:BA50"/>
    <mergeCell ref="D43:L43"/>
    <mergeCell ref="M43:Q43"/>
    <mergeCell ref="R43:V43"/>
    <mergeCell ref="W43:X43"/>
    <mergeCell ref="Y43:Z43"/>
    <mergeCell ref="AA43:AC43"/>
    <mergeCell ref="AD43:AF43"/>
    <mergeCell ref="AG43:AI43"/>
    <mergeCell ref="AJ43:AL43"/>
    <mergeCell ref="D44:L44"/>
    <mergeCell ref="M44:Q44"/>
    <mergeCell ref="R44:V44"/>
    <mergeCell ref="Y46:Z46"/>
    <mergeCell ref="AA46:AC46"/>
    <mergeCell ref="AD44:AF44"/>
    <mergeCell ref="AG44:AI44"/>
    <mergeCell ref="AJ44:AL44"/>
    <mergeCell ref="W44:X44"/>
    <mergeCell ref="Y44:Z44"/>
    <mergeCell ref="BB46:BD46"/>
    <mergeCell ref="AM43:AO43"/>
    <mergeCell ref="AP43:AR43"/>
    <mergeCell ref="AS43:AU43"/>
    <mergeCell ref="B44:C44"/>
    <mergeCell ref="B45:C45"/>
    <mergeCell ref="B46:C46"/>
    <mergeCell ref="C63:N63"/>
    <mergeCell ref="O63:X63"/>
    <mergeCell ref="Y63:AH63"/>
    <mergeCell ref="D46:L46"/>
    <mergeCell ref="M57:BA58"/>
    <mergeCell ref="M59:BA60"/>
    <mergeCell ref="AV44:AX44"/>
    <mergeCell ref="AV45:AX45"/>
    <mergeCell ref="AV46:AX46"/>
    <mergeCell ref="AY44:BA44"/>
    <mergeCell ref="AD45:AF45"/>
    <mergeCell ref="AG45:AI45"/>
    <mergeCell ref="AJ45:AL45"/>
    <mergeCell ref="AD46:AF46"/>
    <mergeCell ref="AG46:AI46"/>
    <mergeCell ref="AJ46:AL46"/>
    <mergeCell ref="AY46:BA46"/>
    <mergeCell ref="AV43:AX43"/>
    <mergeCell ref="C64:N64"/>
    <mergeCell ref="O64:X64"/>
    <mergeCell ref="Y64:AH64"/>
    <mergeCell ref="Y65:AH65"/>
    <mergeCell ref="C66:N66"/>
    <mergeCell ref="O66:X66"/>
    <mergeCell ref="Y66:AH66"/>
    <mergeCell ref="AA44:AC44"/>
    <mergeCell ref="D45:L45"/>
    <mergeCell ref="B51:L52"/>
    <mergeCell ref="B53:L54"/>
    <mergeCell ref="B55:L56"/>
    <mergeCell ref="B57:L58"/>
    <mergeCell ref="B59:L60"/>
    <mergeCell ref="B42:C42"/>
    <mergeCell ref="B43:C43"/>
    <mergeCell ref="C84:F84"/>
    <mergeCell ref="G84:M84"/>
    <mergeCell ref="N84:Q84"/>
    <mergeCell ref="R84:X84"/>
    <mergeCell ref="M51:BA52"/>
    <mergeCell ref="M53:BA54"/>
    <mergeCell ref="M55:BA56"/>
    <mergeCell ref="B83:F83"/>
    <mergeCell ref="G83:M83"/>
    <mergeCell ref="N83:Q83"/>
    <mergeCell ref="R83:X83"/>
    <mergeCell ref="B70:E70"/>
    <mergeCell ref="F70:L70"/>
    <mergeCell ref="B71:E71"/>
    <mergeCell ref="F71:L71"/>
    <mergeCell ref="M71:P71"/>
    <mergeCell ref="Q71:W71"/>
    <mergeCell ref="B72:E72"/>
    <mergeCell ref="F72:L72"/>
    <mergeCell ref="M72:P72"/>
    <mergeCell ref="Q72:W72"/>
    <mergeCell ref="B50:L50"/>
  </mergeCells>
  <phoneticPr fontId="2"/>
  <conditionalFormatting sqref="C17:M36 P17:R36 AF35:AH37">
    <cfRule type="containsBlanks" dxfId="6" priority="6">
      <formula>LEN(TRIM(C17))=0</formula>
    </cfRule>
  </conditionalFormatting>
  <conditionalFormatting sqref="D42:AC46 AS42:AU46 M51:BA60">
    <cfRule type="containsBlanks" dxfId="5" priority="5">
      <formula>LEN(TRIM(D42))=0</formula>
    </cfRule>
  </conditionalFormatting>
  <conditionalFormatting sqref="F70:L72 Q71:W72">
    <cfRule type="containsBlanks" dxfId="4" priority="9">
      <formula>LEN(TRIM(F70))=0</formula>
    </cfRule>
  </conditionalFormatting>
  <conditionalFormatting sqref="G83:M84 R83:X84">
    <cfRule type="containsBlanks" dxfId="3" priority="2">
      <formula>LEN(TRIM(G83))=0</formula>
    </cfRule>
  </conditionalFormatting>
  <conditionalFormatting sqref="K76:BA77 K79:BA80">
    <cfRule type="containsBlanks" dxfId="2" priority="1">
      <formula>LEN(TRIM(K76))=0</formula>
    </cfRule>
  </conditionalFormatting>
  <conditionalFormatting sqref="O64:AH68">
    <cfRule type="containsBlanks" dxfId="1" priority="10">
      <formula>LEN(TRIM(O64))=0</formula>
    </cfRule>
  </conditionalFormatting>
  <conditionalFormatting sqref="AG2:AX6 F2:X7 AG7:AM8 AS7:AX8 AG9:AX10 T11:X12">
    <cfRule type="containsBlanks" dxfId="0" priority="7">
      <formula>LEN(TRIM(F2))=0</formula>
    </cfRule>
  </conditionalFormatting>
  <dataValidations count="2">
    <dataValidation type="list" allowBlank="1" showInputMessage="1" showErrorMessage="1" sqref="P17:R36" xr:uid="{00000000-0002-0000-0000-000000000000}">
      <formula1>$U$30:$U$32</formula1>
    </dataValidation>
    <dataValidation type="list" allowBlank="1" showInputMessage="1" showErrorMessage="1" sqref="T11:X11" xr:uid="{00000000-0002-0000-0000-000001000000}">
      <formula1>$BC$11:$BC$12</formula1>
    </dataValidation>
  </dataValidations>
  <pageMargins left="0.7" right="0.7" top="0.75" bottom="0.75" header="0.3" footer="0.3"/>
  <pageSetup paperSize="9" scale="64" orientation="landscape" r:id="rId1"/>
  <rowBreaks count="2" manualBreakCount="2">
    <brk id="46" max="57" man="1"/>
    <brk id="73" max="57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566C6-3141-4476-BA95-AD6A9C8F6097}">
  <sheetPr codeName="Sheet4"/>
  <dimension ref="A1:AQ47"/>
  <sheetViews>
    <sheetView showZeros="0" view="pageBreakPreview" zoomScale="115" zoomScaleNormal="115" zoomScaleSheetLayoutView="115" workbookViewId="0">
      <selection activeCell="C6" sqref="C6:O6"/>
    </sheetView>
  </sheetViews>
  <sheetFormatPr defaultColWidth="2.375" defaultRowHeight="18.75" customHeight="1" x14ac:dyDescent="0.15"/>
  <cols>
    <col min="1" max="13" width="2.375" style="4"/>
    <col min="14" max="14" width="2.375" style="4" customWidth="1"/>
    <col min="15" max="16384" width="2.375" style="4"/>
  </cols>
  <sheetData>
    <row r="1" spans="1:43" ht="18.75" customHeight="1" x14ac:dyDescent="0.15">
      <c r="A1" s="286" t="s">
        <v>164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  <c r="Z1" s="286"/>
      <c r="AA1" s="286"/>
      <c r="AB1" s="286"/>
      <c r="AC1" s="286"/>
      <c r="AD1" s="286"/>
      <c r="AE1" s="288"/>
      <c r="AF1" s="288"/>
      <c r="AG1" s="288"/>
      <c r="AH1" s="288"/>
      <c r="AI1" s="12"/>
    </row>
    <row r="2" spans="1:43" ht="18.75" customHeight="1" x14ac:dyDescent="0.15">
      <c r="Z2" s="295">
        <f>入力シート!F3</f>
        <v>0</v>
      </c>
      <c r="AA2" s="295"/>
      <c r="AB2" s="295"/>
      <c r="AC2" s="295"/>
      <c r="AD2" s="295"/>
      <c r="AE2" s="295"/>
      <c r="AF2" s="295"/>
      <c r="AG2" s="295"/>
      <c r="AH2" s="295"/>
    </row>
    <row r="3" spans="1:43" ht="18.75" customHeight="1" x14ac:dyDescent="0.15">
      <c r="Z3" s="296">
        <f>入力シート!F4</f>
        <v>0</v>
      </c>
      <c r="AA3" s="296"/>
      <c r="AB3" s="296"/>
      <c r="AC3" s="296"/>
      <c r="AD3" s="296"/>
      <c r="AE3" s="296"/>
      <c r="AF3" s="296"/>
      <c r="AG3" s="296"/>
      <c r="AH3" s="296"/>
    </row>
    <row r="4" spans="1:43" ht="18.75" customHeight="1" x14ac:dyDescent="0.15">
      <c r="Z4" s="13"/>
    </row>
    <row r="5" spans="1:43" ht="18.75" customHeight="1" x14ac:dyDescent="0.15">
      <c r="B5" s="14"/>
      <c r="C5" s="286" t="s">
        <v>165</v>
      </c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286"/>
      <c r="O5" s="286"/>
    </row>
    <row r="6" spans="1:43" ht="18.75" customHeight="1" x14ac:dyDescent="0.15">
      <c r="B6" s="14"/>
      <c r="C6" s="286" t="s">
        <v>166</v>
      </c>
      <c r="D6" s="286"/>
      <c r="E6" s="286"/>
      <c r="F6" s="286"/>
      <c r="G6" s="286"/>
      <c r="H6" s="286"/>
      <c r="I6" s="286"/>
      <c r="J6" s="286"/>
      <c r="K6" s="286"/>
      <c r="L6" s="286"/>
      <c r="M6" s="286"/>
      <c r="N6" s="286"/>
      <c r="O6" s="286"/>
      <c r="AQ6" s="2"/>
    </row>
    <row r="7" spans="1:43" ht="18.75" customHeight="1" x14ac:dyDescent="0.15"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1:43" ht="24.95" customHeight="1" x14ac:dyDescent="0.15">
      <c r="P8" s="286" t="s">
        <v>167</v>
      </c>
      <c r="Q8" s="286"/>
      <c r="R8" s="286"/>
      <c r="S8" s="286"/>
      <c r="T8" s="286">
        <f>入力シート!F5</f>
        <v>0</v>
      </c>
      <c r="U8" s="286"/>
      <c r="V8" s="286"/>
      <c r="W8" s="286"/>
      <c r="X8" s="286"/>
      <c r="Y8" s="286"/>
      <c r="Z8" s="286"/>
      <c r="AA8" s="286"/>
      <c r="AB8" s="286"/>
      <c r="AC8" s="286"/>
      <c r="AD8" s="286"/>
      <c r="AE8" s="286"/>
      <c r="AF8" s="286"/>
      <c r="AG8" s="286"/>
      <c r="AH8" s="286"/>
    </row>
    <row r="9" spans="1:43" ht="24.95" customHeight="1" x14ac:dyDescent="0.15">
      <c r="B9" s="14"/>
      <c r="P9" s="286" t="s">
        <v>168</v>
      </c>
      <c r="Q9" s="286"/>
      <c r="R9" s="286"/>
      <c r="S9" s="286"/>
      <c r="T9" s="290">
        <f>入力シート!F6</f>
        <v>0</v>
      </c>
      <c r="U9" s="290"/>
      <c r="V9" s="290"/>
      <c r="W9" s="290"/>
      <c r="X9" s="290"/>
      <c r="Y9" s="290"/>
      <c r="Z9" s="290"/>
      <c r="AA9" s="290"/>
      <c r="AB9" s="290"/>
      <c r="AC9" s="290"/>
      <c r="AD9" s="290"/>
      <c r="AE9" s="290"/>
      <c r="AF9" s="290"/>
      <c r="AG9" s="290"/>
      <c r="AH9" s="290"/>
    </row>
    <row r="10" spans="1:43" ht="24.95" customHeight="1" x14ac:dyDescent="0.15">
      <c r="B10" s="14"/>
      <c r="Q10" s="16"/>
      <c r="R10" s="16"/>
      <c r="S10" s="16"/>
      <c r="T10" s="290"/>
      <c r="U10" s="290"/>
      <c r="V10" s="290"/>
      <c r="W10" s="290"/>
      <c r="X10" s="290"/>
      <c r="Y10" s="290"/>
      <c r="Z10" s="290"/>
      <c r="AA10" s="290"/>
      <c r="AB10" s="290"/>
      <c r="AC10" s="290"/>
      <c r="AD10" s="290"/>
      <c r="AE10" s="290"/>
      <c r="AF10" s="290"/>
      <c r="AG10" s="290"/>
      <c r="AH10" s="290"/>
    </row>
    <row r="11" spans="1:43" ht="24.95" customHeight="1" x14ac:dyDescent="0.15">
      <c r="B11" s="14"/>
      <c r="P11" s="286" t="s">
        <v>18</v>
      </c>
      <c r="Q11" s="286"/>
      <c r="R11" s="286"/>
      <c r="S11" s="286"/>
      <c r="T11" s="286">
        <f>入力シート!F7</f>
        <v>0</v>
      </c>
      <c r="U11" s="286"/>
      <c r="V11" s="286"/>
      <c r="W11" s="286"/>
      <c r="X11" s="286"/>
      <c r="Y11" s="286"/>
      <c r="Z11" s="286"/>
      <c r="AA11" s="286"/>
      <c r="AB11" s="286"/>
      <c r="AC11" s="286"/>
      <c r="AD11" s="286"/>
      <c r="AE11" s="286"/>
      <c r="AF11" s="286"/>
      <c r="AG11" s="286"/>
      <c r="AH11" s="286"/>
    </row>
    <row r="12" spans="1:43" ht="18.75" customHeight="1" x14ac:dyDescent="0.15">
      <c r="R12" s="16"/>
      <c r="S12" s="16"/>
      <c r="T12" s="16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</row>
    <row r="13" spans="1:43" ht="18.75" customHeight="1" x14ac:dyDescent="0.15">
      <c r="B13" s="291" t="s">
        <v>169</v>
      </c>
      <c r="C13" s="291"/>
      <c r="D13" s="291"/>
      <c r="E13" s="291"/>
      <c r="F13" s="291"/>
      <c r="G13" s="291"/>
      <c r="H13" s="291"/>
      <c r="I13" s="291"/>
      <c r="J13" s="291"/>
      <c r="K13" s="291"/>
      <c r="L13" s="291"/>
      <c r="M13" s="291"/>
      <c r="N13" s="291"/>
      <c r="O13" s="291"/>
      <c r="P13" s="291"/>
      <c r="Q13" s="291"/>
      <c r="R13" s="291"/>
      <c r="S13" s="291"/>
      <c r="T13" s="291"/>
      <c r="U13" s="291"/>
      <c r="V13" s="291"/>
      <c r="W13" s="291"/>
      <c r="X13" s="291"/>
      <c r="Y13" s="291"/>
      <c r="Z13" s="291"/>
      <c r="AA13" s="291"/>
      <c r="AB13" s="291"/>
      <c r="AC13" s="291"/>
      <c r="AD13" s="291"/>
      <c r="AE13" s="291"/>
      <c r="AF13" s="291"/>
      <c r="AG13" s="291"/>
      <c r="AH13" s="18"/>
    </row>
    <row r="14" spans="1:43" ht="18.75" customHeight="1" x14ac:dyDescent="0.15">
      <c r="B14" s="291"/>
      <c r="C14" s="291"/>
      <c r="D14" s="291"/>
      <c r="E14" s="291"/>
      <c r="F14" s="291"/>
      <c r="G14" s="291"/>
      <c r="H14" s="291"/>
      <c r="I14" s="291"/>
      <c r="J14" s="291"/>
      <c r="K14" s="291"/>
      <c r="L14" s="291"/>
      <c r="M14" s="291"/>
      <c r="N14" s="291"/>
      <c r="O14" s="291"/>
      <c r="P14" s="291"/>
      <c r="Q14" s="291"/>
      <c r="R14" s="291"/>
      <c r="S14" s="291"/>
      <c r="T14" s="291"/>
      <c r="U14" s="291"/>
      <c r="V14" s="291"/>
      <c r="W14" s="291"/>
      <c r="X14" s="291"/>
      <c r="Y14" s="291"/>
      <c r="Z14" s="291"/>
      <c r="AA14" s="291"/>
      <c r="AB14" s="291"/>
      <c r="AC14" s="291"/>
      <c r="AD14" s="291"/>
      <c r="AE14" s="291"/>
      <c r="AF14" s="291"/>
      <c r="AG14" s="291"/>
      <c r="AH14" s="18"/>
    </row>
    <row r="15" spans="1:43" ht="18.75" customHeight="1" x14ac:dyDescent="0.15">
      <c r="B15" s="291"/>
      <c r="C15" s="291"/>
      <c r="D15" s="291"/>
      <c r="E15" s="291"/>
      <c r="F15" s="291"/>
      <c r="G15" s="291"/>
      <c r="H15" s="291"/>
      <c r="I15" s="291"/>
      <c r="J15" s="291"/>
      <c r="K15" s="291"/>
      <c r="L15" s="291"/>
      <c r="M15" s="291"/>
      <c r="N15" s="291"/>
      <c r="O15" s="291"/>
      <c r="P15" s="291"/>
      <c r="Q15" s="291"/>
      <c r="R15" s="291"/>
      <c r="S15" s="291"/>
      <c r="T15" s="291"/>
      <c r="U15" s="291"/>
      <c r="V15" s="291"/>
      <c r="W15" s="291"/>
      <c r="X15" s="291"/>
      <c r="Y15" s="291"/>
      <c r="Z15" s="291"/>
      <c r="AA15" s="291"/>
      <c r="AB15" s="291"/>
      <c r="AC15" s="291"/>
      <c r="AD15" s="291"/>
      <c r="AE15" s="291"/>
      <c r="AF15" s="291"/>
      <c r="AG15" s="291"/>
      <c r="AH15" s="18"/>
    </row>
    <row r="16" spans="1:43" ht="18.75" customHeight="1" x14ac:dyDescent="0.15"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</row>
    <row r="17" spans="2:34" ht="18.75" customHeight="1" x14ac:dyDescent="0.15">
      <c r="B17" s="292" t="s">
        <v>170</v>
      </c>
      <c r="C17" s="292"/>
      <c r="D17" s="292"/>
      <c r="E17" s="292"/>
      <c r="F17" s="292"/>
      <c r="G17" s="292"/>
      <c r="H17" s="292"/>
      <c r="I17" s="292"/>
      <c r="J17" s="292"/>
      <c r="K17" s="292"/>
      <c r="L17" s="292"/>
      <c r="M17" s="292"/>
      <c r="N17" s="292"/>
      <c r="O17" s="292"/>
      <c r="P17" s="292"/>
      <c r="Q17" s="292"/>
      <c r="R17" s="292"/>
      <c r="S17" s="292"/>
      <c r="T17" s="292"/>
      <c r="U17" s="292"/>
      <c r="V17" s="292"/>
      <c r="W17" s="292"/>
      <c r="X17" s="292"/>
      <c r="Y17" s="292"/>
      <c r="Z17" s="292"/>
      <c r="AA17" s="292"/>
      <c r="AB17" s="292"/>
      <c r="AC17" s="292"/>
      <c r="AD17" s="292"/>
      <c r="AE17" s="292"/>
      <c r="AF17" s="292"/>
      <c r="AG17" s="292"/>
      <c r="AH17" s="292"/>
    </row>
    <row r="18" spans="2:34" ht="18.75" customHeight="1" x14ac:dyDescent="0.15">
      <c r="B18" s="292"/>
      <c r="C18" s="292"/>
      <c r="D18" s="292"/>
      <c r="E18" s="292"/>
      <c r="F18" s="292"/>
      <c r="G18" s="292"/>
      <c r="H18" s="292"/>
      <c r="I18" s="292"/>
      <c r="J18" s="292"/>
      <c r="K18" s="292"/>
      <c r="L18" s="292"/>
      <c r="M18" s="292"/>
      <c r="N18" s="292"/>
      <c r="O18" s="292"/>
      <c r="P18" s="292"/>
      <c r="Q18" s="292"/>
      <c r="R18" s="292"/>
      <c r="S18" s="292"/>
      <c r="T18" s="292"/>
      <c r="U18" s="292"/>
      <c r="V18" s="292"/>
      <c r="W18" s="292"/>
      <c r="X18" s="292"/>
      <c r="Y18" s="292"/>
      <c r="Z18" s="292"/>
      <c r="AA18" s="292"/>
      <c r="AB18" s="292"/>
      <c r="AC18" s="292"/>
      <c r="AD18" s="292"/>
      <c r="AE18" s="292"/>
      <c r="AF18" s="292"/>
      <c r="AG18" s="292"/>
      <c r="AH18" s="292"/>
    </row>
    <row r="19" spans="2:34" ht="18.75" customHeight="1" x14ac:dyDescent="0.15">
      <c r="B19" s="292"/>
      <c r="C19" s="292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</row>
    <row r="20" spans="2:34" ht="18.75" customHeight="1" x14ac:dyDescent="0.15">
      <c r="B20" s="292"/>
      <c r="C20" s="292"/>
      <c r="D20" s="292"/>
      <c r="E20" s="292"/>
      <c r="F20" s="292"/>
      <c r="G20" s="292"/>
      <c r="H20" s="292"/>
      <c r="I20" s="292"/>
      <c r="J20" s="292"/>
      <c r="K20" s="292"/>
      <c r="L20" s="292"/>
      <c r="M20" s="292"/>
      <c r="N20" s="292"/>
      <c r="O20" s="292"/>
      <c r="P20" s="292"/>
      <c r="Q20" s="292"/>
      <c r="R20" s="292"/>
      <c r="S20" s="292"/>
      <c r="T20" s="292"/>
      <c r="U20" s="292"/>
      <c r="V20" s="292"/>
      <c r="W20" s="292"/>
      <c r="X20" s="292"/>
      <c r="Y20" s="292"/>
      <c r="Z20" s="292"/>
      <c r="AA20" s="292"/>
      <c r="AB20" s="292"/>
      <c r="AC20" s="292"/>
      <c r="AD20" s="292"/>
      <c r="AE20" s="292"/>
      <c r="AF20" s="292"/>
      <c r="AG20" s="292"/>
      <c r="AH20" s="292"/>
    </row>
    <row r="21" spans="2:34" ht="18.75" customHeight="1" x14ac:dyDescent="0.15"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</row>
    <row r="22" spans="2:34" ht="18.75" customHeight="1" x14ac:dyDescent="0.4">
      <c r="B22" s="293" t="s">
        <v>171</v>
      </c>
      <c r="C22" s="293"/>
      <c r="D22" s="293"/>
      <c r="E22" s="293"/>
      <c r="F22" s="293"/>
      <c r="G22" s="293"/>
      <c r="H22" s="293"/>
      <c r="I22" s="293"/>
      <c r="J22" s="293"/>
      <c r="K22" s="293"/>
      <c r="L22" s="293"/>
      <c r="M22" s="293"/>
      <c r="N22" s="293"/>
      <c r="O22" s="293"/>
      <c r="P22" s="293"/>
      <c r="Q22" s="293"/>
      <c r="R22" s="293"/>
      <c r="S22" s="293"/>
      <c r="T22" s="293"/>
      <c r="U22" s="293"/>
      <c r="V22" s="293"/>
      <c r="W22" s="293"/>
      <c r="X22" s="293"/>
      <c r="Y22" s="293"/>
      <c r="Z22" s="293"/>
      <c r="AA22" s="293"/>
      <c r="AB22" s="293"/>
      <c r="AC22" s="293"/>
      <c r="AD22" s="293"/>
      <c r="AE22" s="293"/>
      <c r="AF22" s="293"/>
      <c r="AG22" s="293"/>
      <c r="AH22" s="293"/>
    </row>
    <row r="23" spans="2:34" ht="18.75" customHeight="1" x14ac:dyDescent="0.15"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</row>
    <row r="24" spans="2:34" ht="18.75" customHeight="1" x14ac:dyDescent="0.15">
      <c r="B24" s="294" t="s">
        <v>172</v>
      </c>
      <c r="C24" s="294"/>
      <c r="D24" s="294"/>
      <c r="E24" s="294"/>
      <c r="F24" s="294"/>
      <c r="G24" s="294"/>
      <c r="H24" s="294"/>
      <c r="I24" s="294"/>
      <c r="J24" s="294"/>
      <c r="K24" s="294"/>
      <c r="L24" s="294"/>
      <c r="M24" s="287" t="s">
        <v>173</v>
      </c>
      <c r="N24" s="287"/>
      <c r="O24" s="287"/>
      <c r="P24" s="287"/>
      <c r="Q24" s="287"/>
      <c r="R24" s="287"/>
      <c r="S24" s="287"/>
      <c r="T24" s="287"/>
      <c r="U24" s="287"/>
      <c r="V24" s="287"/>
      <c r="W24" s="287"/>
      <c r="X24" s="287"/>
      <c r="Y24" s="287"/>
      <c r="Z24" s="287"/>
      <c r="AA24" s="287"/>
      <c r="AB24" s="287"/>
      <c r="AC24" s="287"/>
      <c r="AD24" s="287"/>
      <c r="AE24" s="287"/>
      <c r="AF24" s="287"/>
      <c r="AG24" s="287"/>
      <c r="AH24" s="287"/>
    </row>
    <row r="25" spans="2:34" ht="18.75" customHeight="1" x14ac:dyDescent="0.15">
      <c r="B25" s="287" t="s">
        <v>174</v>
      </c>
      <c r="C25" s="287"/>
      <c r="D25" s="287"/>
      <c r="E25" s="287"/>
      <c r="F25" s="287"/>
      <c r="G25" s="287"/>
      <c r="H25" s="287"/>
      <c r="I25" s="287"/>
      <c r="J25" s="287"/>
      <c r="K25" s="287"/>
      <c r="L25" s="287"/>
      <c r="M25" s="287"/>
      <c r="N25" s="287"/>
      <c r="O25" s="287"/>
      <c r="P25" s="287"/>
      <c r="Q25" s="287"/>
      <c r="R25" s="287"/>
      <c r="S25" s="287"/>
      <c r="T25" s="287"/>
      <c r="U25" s="287"/>
      <c r="V25" s="287"/>
      <c r="W25" s="287"/>
      <c r="X25" s="287"/>
      <c r="Y25" s="287"/>
      <c r="Z25" s="287"/>
      <c r="AA25" s="287"/>
      <c r="AB25" s="287"/>
      <c r="AC25" s="287"/>
      <c r="AD25" s="287"/>
      <c r="AE25" s="287"/>
      <c r="AF25" s="287"/>
      <c r="AG25" s="287"/>
      <c r="AH25" s="287"/>
    </row>
    <row r="26" spans="2:34" ht="18.75" customHeight="1" x14ac:dyDescent="0.15">
      <c r="B26" s="294" t="s">
        <v>175</v>
      </c>
      <c r="C26" s="294"/>
      <c r="D26" s="294"/>
      <c r="E26" s="294"/>
      <c r="F26" s="294"/>
      <c r="G26" s="294"/>
      <c r="H26" s="294"/>
      <c r="I26" s="294"/>
      <c r="J26" s="294"/>
      <c r="K26" s="294"/>
      <c r="L26" s="294"/>
      <c r="M26" s="287" t="s">
        <v>173</v>
      </c>
      <c r="N26" s="287"/>
      <c r="O26" s="287"/>
      <c r="P26" s="287"/>
      <c r="Q26" s="287"/>
      <c r="R26" s="287"/>
      <c r="S26" s="287"/>
      <c r="T26" s="287"/>
      <c r="U26" s="287"/>
      <c r="V26" s="287"/>
      <c r="W26" s="287"/>
      <c r="X26" s="287"/>
      <c r="Y26" s="287"/>
      <c r="Z26" s="287"/>
      <c r="AA26" s="287"/>
      <c r="AB26" s="287"/>
      <c r="AC26" s="287"/>
      <c r="AD26" s="287"/>
      <c r="AE26" s="287"/>
      <c r="AF26" s="287"/>
      <c r="AG26" s="287"/>
      <c r="AH26" s="287"/>
    </row>
    <row r="27" spans="2:34" ht="18.75" customHeight="1" x14ac:dyDescent="0.15">
      <c r="B27" s="287" t="s">
        <v>176</v>
      </c>
      <c r="C27" s="287"/>
      <c r="D27" s="287"/>
      <c r="E27" s="287"/>
      <c r="F27" s="287"/>
      <c r="G27" s="287"/>
      <c r="H27" s="287"/>
      <c r="I27" s="287"/>
      <c r="J27" s="287"/>
      <c r="K27" s="287"/>
      <c r="L27" s="287"/>
      <c r="M27" s="287"/>
      <c r="N27" s="287"/>
      <c r="O27" s="287"/>
      <c r="P27" s="287"/>
      <c r="Q27" s="287"/>
      <c r="R27" s="287"/>
      <c r="S27" s="287"/>
      <c r="T27" s="287"/>
      <c r="U27" s="287"/>
      <c r="V27" s="287"/>
      <c r="W27" s="287"/>
      <c r="X27" s="287"/>
      <c r="Y27" s="287"/>
      <c r="Z27" s="287"/>
      <c r="AA27" s="287"/>
      <c r="AB27" s="287"/>
      <c r="AC27" s="287"/>
      <c r="AD27" s="287"/>
      <c r="AE27" s="287"/>
      <c r="AF27" s="287"/>
      <c r="AG27" s="287"/>
      <c r="AH27" s="287"/>
    </row>
    <row r="28" spans="2:34" ht="18.75" customHeight="1" x14ac:dyDescent="0.15">
      <c r="B28" s="286" t="s">
        <v>177</v>
      </c>
      <c r="C28" s="286"/>
      <c r="D28" s="286"/>
      <c r="E28" s="286"/>
      <c r="F28" s="286"/>
      <c r="G28" s="286"/>
      <c r="H28" s="286"/>
      <c r="I28" s="286"/>
      <c r="J28" s="286"/>
      <c r="K28" s="286"/>
      <c r="L28" s="286"/>
      <c r="M28" s="288" t="s">
        <v>178</v>
      </c>
      <c r="N28" s="288"/>
      <c r="O28" s="289">
        <f>別紙!M20</f>
        <v>0</v>
      </c>
      <c r="P28" s="289"/>
      <c r="Q28" s="289"/>
      <c r="R28" s="289"/>
      <c r="S28" s="289"/>
      <c r="T28" s="289"/>
      <c r="U28" s="289"/>
      <c r="V28" s="20" t="s">
        <v>179</v>
      </c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</row>
    <row r="29" spans="2:34" ht="18.75" customHeight="1" x14ac:dyDescent="0.15">
      <c r="B29" s="286" t="s">
        <v>180</v>
      </c>
      <c r="C29" s="286"/>
      <c r="D29" s="286"/>
      <c r="E29" s="286"/>
      <c r="F29" s="286"/>
      <c r="G29" s="286"/>
      <c r="H29" s="286"/>
      <c r="I29" s="286"/>
      <c r="J29" s="286"/>
      <c r="K29" s="286"/>
      <c r="L29" s="286"/>
      <c r="M29" s="288" t="s">
        <v>178</v>
      </c>
      <c r="N29" s="288"/>
      <c r="O29" s="289">
        <f>別紙!X20</f>
        <v>0</v>
      </c>
      <c r="P29" s="289"/>
      <c r="Q29" s="289"/>
      <c r="R29" s="289"/>
      <c r="S29" s="289"/>
      <c r="T29" s="289"/>
      <c r="U29" s="289"/>
      <c r="V29" s="20" t="s">
        <v>179</v>
      </c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</row>
    <row r="30" spans="2:34" ht="18.75" customHeight="1" x14ac:dyDescent="0.15">
      <c r="B30" s="286" t="s">
        <v>181</v>
      </c>
      <c r="C30" s="286"/>
      <c r="D30" s="286"/>
      <c r="E30" s="286"/>
      <c r="F30" s="286"/>
      <c r="G30" s="286"/>
      <c r="H30" s="286"/>
      <c r="I30" s="286"/>
      <c r="J30" s="286"/>
      <c r="K30" s="286"/>
      <c r="L30" s="286"/>
      <c r="M30" s="288" t="s">
        <v>178</v>
      </c>
      <c r="N30" s="288"/>
      <c r="O30" s="289">
        <f>別紙!X20</f>
        <v>0</v>
      </c>
      <c r="P30" s="289"/>
      <c r="Q30" s="289"/>
      <c r="R30" s="289"/>
      <c r="S30" s="289"/>
      <c r="T30" s="289"/>
      <c r="U30" s="289"/>
      <c r="V30" s="20" t="s">
        <v>182</v>
      </c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</row>
    <row r="31" spans="2:34" ht="18.75" customHeight="1" x14ac:dyDescent="0.15">
      <c r="B31" s="15" t="s">
        <v>183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36"/>
      <c r="N31" s="36"/>
      <c r="O31" s="79"/>
      <c r="P31" s="79"/>
      <c r="Q31" s="79"/>
      <c r="R31" s="79"/>
      <c r="S31" s="79"/>
      <c r="T31" s="79"/>
      <c r="U31" s="79"/>
      <c r="V31" s="20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</row>
    <row r="32" spans="2:34" ht="18.75" customHeight="1" x14ac:dyDescent="0.15">
      <c r="B32" s="3" t="s">
        <v>184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</row>
    <row r="33" spans="2:34" ht="18.75" customHeight="1" x14ac:dyDescent="0.15">
      <c r="B33" s="286" t="s">
        <v>185</v>
      </c>
      <c r="C33" s="286"/>
      <c r="D33" s="286"/>
      <c r="E33" s="286"/>
      <c r="F33" s="286"/>
      <c r="G33" s="286"/>
      <c r="H33" s="286"/>
      <c r="I33" s="286"/>
      <c r="J33" s="286"/>
      <c r="K33" s="286"/>
      <c r="L33" s="286"/>
      <c r="M33" s="286"/>
      <c r="N33" s="286"/>
      <c r="O33" s="286"/>
      <c r="P33" s="286"/>
      <c r="Q33" s="286"/>
      <c r="R33" s="286"/>
      <c r="S33" s="286"/>
      <c r="T33" s="286"/>
      <c r="U33" s="286"/>
      <c r="V33" s="286"/>
      <c r="W33" s="286"/>
      <c r="X33" s="286"/>
      <c r="Y33" s="286"/>
      <c r="Z33" s="286"/>
      <c r="AA33" s="286"/>
      <c r="AB33" s="286"/>
      <c r="AC33" s="286"/>
      <c r="AD33" s="286"/>
      <c r="AE33" s="286"/>
      <c r="AF33" s="286"/>
      <c r="AG33" s="286"/>
      <c r="AH33" s="286"/>
    </row>
    <row r="34" spans="2:34" ht="18.75" customHeight="1" x14ac:dyDescent="0.15">
      <c r="B34" s="286" t="s">
        <v>186</v>
      </c>
      <c r="C34" s="286"/>
      <c r="D34" s="286"/>
      <c r="E34" s="286"/>
      <c r="F34" s="286"/>
      <c r="G34" s="286"/>
      <c r="H34" s="286"/>
      <c r="I34" s="286"/>
      <c r="J34" s="286"/>
      <c r="K34" s="286"/>
      <c r="L34" s="286"/>
      <c r="M34" s="286"/>
      <c r="N34" s="286"/>
      <c r="O34" s="286"/>
      <c r="P34" s="286"/>
      <c r="Q34" s="286"/>
      <c r="R34" s="286"/>
      <c r="S34" s="286"/>
      <c r="T34" s="286"/>
      <c r="U34" s="286"/>
      <c r="V34" s="286"/>
      <c r="W34" s="286"/>
      <c r="X34" s="286"/>
      <c r="Y34" s="286"/>
      <c r="Z34" s="286"/>
      <c r="AA34" s="286"/>
      <c r="AB34" s="286"/>
      <c r="AC34" s="286"/>
      <c r="AD34" s="286"/>
      <c r="AE34" s="286"/>
      <c r="AF34" s="286"/>
      <c r="AG34" s="286"/>
      <c r="AH34" s="286"/>
    </row>
    <row r="35" spans="2:34" ht="18.75" customHeight="1" x14ac:dyDescent="0.15">
      <c r="B35" s="286" t="s">
        <v>187</v>
      </c>
      <c r="C35" s="286"/>
      <c r="D35" s="286"/>
      <c r="E35" s="286"/>
      <c r="F35" s="286"/>
      <c r="G35" s="286"/>
      <c r="H35" s="286"/>
      <c r="I35" s="286"/>
      <c r="J35" s="286"/>
      <c r="K35" s="286"/>
      <c r="L35" s="286"/>
      <c r="M35" s="286"/>
      <c r="N35" s="286"/>
      <c r="O35" s="286"/>
      <c r="P35" s="286"/>
      <c r="Q35" s="286"/>
      <c r="R35" s="286"/>
      <c r="S35" s="286"/>
      <c r="T35" s="286"/>
      <c r="U35" s="286"/>
      <c r="V35" s="286"/>
      <c r="W35" s="286"/>
      <c r="X35" s="286"/>
      <c r="Y35" s="286"/>
      <c r="Z35" s="286"/>
      <c r="AA35" s="286"/>
      <c r="AB35" s="286"/>
      <c r="AC35" s="286"/>
      <c r="AD35" s="286"/>
      <c r="AE35" s="286"/>
      <c r="AF35" s="286"/>
      <c r="AG35" s="286"/>
      <c r="AH35" s="286"/>
    </row>
    <row r="36" spans="2:34" ht="18.75" customHeight="1" x14ac:dyDescent="0.15">
      <c r="B36" s="286" t="s">
        <v>188</v>
      </c>
      <c r="C36" s="286"/>
      <c r="D36" s="286"/>
      <c r="E36" s="286"/>
      <c r="F36" s="286"/>
      <c r="G36" s="286"/>
      <c r="H36" s="286"/>
      <c r="I36" s="286"/>
      <c r="J36" s="286"/>
      <c r="K36" s="286"/>
      <c r="L36" s="286"/>
      <c r="M36" s="286"/>
      <c r="N36" s="286"/>
      <c r="O36" s="286"/>
      <c r="P36" s="286"/>
      <c r="Q36" s="286"/>
      <c r="R36" s="286"/>
      <c r="S36" s="286"/>
      <c r="T36" s="286"/>
      <c r="U36" s="286"/>
      <c r="V36" s="286"/>
      <c r="W36" s="286"/>
      <c r="X36" s="286"/>
      <c r="Y36" s="286"/>
      <c r="Z36" s="286"/>
      <c r="AA36" s="286"/>
      <c r="AB36" s="286"/>
      <c r="AC36" s="286"/>
      <c r="AD36" s="286"/>
      <c r="AE36" s="286"/>
      <c r="AF36" s="286"/>
      <c r="AG36" s="286"/>
      <c r="AH36" s="286"/>
    </row>
    <row r="40" spans="2:34" ht="18.75" customHeight="1" x14ac:dyDescent="0.15">
      <c r="B40" s="1" t="s">
        <v>189</v>
      </c>
    </row>
    <row r="42" spans="2:34" ht="18.75" customHeight="1" x14ac:dyDescent="0.15">
      <c r="B42" s="1"/>
    </row>
    <row r="43" spans="2:34" ht="18.75" customHeight="1" x14ac:dyDescent="0.15">
      <c r="B43" s="1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</row>
    <row r="44" spans="2:34" ht="18.75" customHeight="1" x14ac:dyDescent="0.15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</row>
    <row r="45" spans="2:34" ht="18.75" customHeight="1" x14ac:dyDescent="0.15"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</row>
    <row r="46" spans="2:34" ht="18.75" customHeight="1" x14ac:dyDescent="0.15">
      <c r="B46" s="14"/>
    </row>
    <row r="47" spans="2:34" ht="18.75" customHeight="1" x14ac:dyDescent="0.1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</row>
  </sheetData>
  <sheetProtection sheet="1" objects="1" scenarios="1" selectLockedCells="1" selectUnlockedCells="1"/>
  <mergeCells count="34">
    <mergeCell ref="C6:O6"/>
    <mergeCell ref="A1:AD1"/>
    <mergeCell ref="AE1:AH1"/>
    <mergeCell ref="Z2:AH2"/>
    <mergeCell ref="Z3:AH3"/>
    <mergeCell ref="C5:O5"/>
    <mergeCell ref="M26:AH26"/>
    <mergeCell ref="T8:AH8"/>
    <mergeCell ref="T9:AH10"/>
    <mergeCell ref="P11:S11"/>
    <mergeCell ref="T11:AH11"/>
    <mergeCell ref="B13:AG15"/>
    <mergeCell ref="B17:AH20"/>
    <mergeCell ref="B22:AH22"/>
    <mergeCell ref="M24:AH24"/>
    <mergeCell ref="B25:AH25"/>
    <mergeCell ref="P8:S8"/>
    <mergeCell ref="P9:S9"/>
    <mergeCell ref="B24:L24"/>
    <mergeCell ref="B26:L26"/>
    <mergeCell ref="B34:AH34"/>
    <mergeCell ref="B35:AH35"/>
    <mergeCell ref="B36:AH36"/>
    <mergeCell ref="B27:AH27"/>
    <mergeCell ref="B28:L28"/>
    <mergeCell ref="M28:N28"/>
    <mergeCell ref="O28:U28"/>
    <mergeCell ref="B29:L29"/>
    <mergeCell ref="M29:N29"/>
    <mergeCell ref="O29:U29"/>
    <mergeCell ref="B30:L30"/>
    <mergeCell ref="M30:N30"/>
    <mergeCell ref="O30:U30"/>
    <mergeCell ref="B33:AH33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&amp;R&amp;"ＭＳ 明朝,標準"（日本工業規格　Ａ列４番）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C60"/>
  <sheetViews>
    <sheetView showZeros="0" view="pageBreakPreview" zoomScaleSheetLayoutView="100" workbookViewId="0">
      <selection activeCell="X20" sqref="X20:AA20"/>
    </sheetView>
  </sheetViews>
  <sheetFormatPr defaultColWidth="2.375" defaultRowHeight="15" customHeight="1" x14ac:dyDescent="0.15"/>
  <cols>
    <col min="1" max="1" width="3.25" style="4" bestFit="1" customWidth="1"/>
    <col min="2" max="15" width="2.375" style="4"/>
    <col min="16" max="16" width="4" style="4" customWidth="1"/>
    <col min="17" max="26" width="2.375" style="4"/>
    <col min="27" max="27" width="5" style="4" customWidth="1"/>
    <col min="28" max="28" width="3" style="4" bestFit="1" customWidth="1"/>
    <col min="29" max="38" width="2.375" style="4"/>
    <col min="39" max="39" width="3.875" style="4" customWidth="1"/>
    <col min="40" max="43" width="2.375" style="4"/>
    <col min="44" max="44" width="4.375" style="4" customWidth="1"/>
    <col min="45" max="49" width="2.375" style="4"/>
    <col min="50" max="50" width="2.75" style="4" bestFit="1" customWidth="1"/>
    <col min="51" max="16384" width="2.375" style="4"/>
  </cols>
  <sheetData>
    <row r="1" spans="1:55" ht="15" customHeight="1" x14ac:dyDescent="0.15">
      <c r="B1" s="436" t="s">
        <v>190</v>
      </c>
      <c r="C1" s="436"/>
      <c r="D1" s="436"/>
      <c r="E1" s="436"/>
      <c r="F1" s="22"/>
    </row>
    <row r="2" spans="1:55" ht="22.5" customHeight="1" x14ac:dyDescent="0.15">
      <c r="B2" s="437" t="s">
        <v>191</v>
      </c>
      <c r="C2" s="437"/>
      <c r="D2" s="437"/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7"/>
      <c r="R2" s="437"/>
      <c r="S2" s="437"/>
      <c r="T2" s="437"/>
      <c r="U2" s="437"/>
      <c r="V2" s="437"/>
      <c r="W2" s="437"/>
      <c r="X2" s="437"/>
      <c r="Y2" s="437"/>
      <c r="Z2" s="437"/>
      <c r="AA2" s="437"/>
      <c r="AB2" s="437"/>
      <c r="AC2" s="437"/>
      <c r="AD2" s="437"/>
      <c r="AE2" s="437"/>
      <c r="AF2" s="437"/>
      <c r="AG2" s="437"/>
      <c r="AH2" s="437"/>
      <c r="AI2" s="437"/>
      <c r="AJ2" s="437"/>
      <c r="AK2" s="437"/>
      <c r="AL2" s="437"/>
      <c r="AM2" s="437"/>
      <c r="AN2" s="437"/>
      <c r="AO2" s="437"/>
      <c r="AP2" s="437"/>
      <c r="AQ2" s="437"/>
      <c r="AR2" s="437"/>
      <c r="AS2" s="437"/>
      <c r="AT2" s="437"/>
      <c r="AU2" s="437"/>
      <c r="AV2" s="437"/>
      <c r="AW2" s="437"/>
      <c r="AX2" s="437"/>
      <c r="AY2" s="437"/>
      <c r="AZ2" s="437"/>
      <c r="BA2" s="437"/>
      <c r="BB2" s="437"/>
      <c r="BC2" s="60"/>
    </row>
    <row r="3" spans="1:55" ht="4.5" customHeight="1" x14ac:dyDescent="0.15"/>
    <row r="4" spans="1:55" s="5" customFormat="1" ht="13.5" customHeight="1" x14ac:dyDescent="0.15">
      <c r="B4" s="4" t="s">
        <v>192</v>
      </c>
    </row>
    <row r="5" spans="1:55" s="5" customFormat="1" ht="4.5" customHeight="1" x14ac:dyDescent="0.15">
      <c r="B5" s="4"/>
    </row>
    <row r="6" spans="1:55" ht="13.5" customHeight="1" x14ac:dyDescent="0.15">
      <c r="C6" s="299" t="s">
        <v>193</v>
      </c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9"/>
      <c r="X6" s="438" t="s">
        <v>194</v>
      </c>
      <c r="Y6" s="439"/>
      <c r="Z6" s="439"/>
      <c r="AA6" s="439"/>
      <c r="AB6" s="439"/>
      <c r="AC6" s="439"/>
      <c r="AD6" s="439"/>
      <c r="AE6" s="439"/>
      <c r="AF6" s="439"/>
      <c r="AG6" s="439"/>
      <c r="AH6" s="439"/>
      <c r="AI6" s="440"/>
      <c r="AJ6" s="438" t="s">
        <v>195</v>
      </c>
      <c r="AK6" s="439"/>
      <c r="AL6" s="439"/>
      <c r="AM6" s="439"/>
      <c r="AN6" s="439"/>
      <c r="AO6" s="439"/>
      <c r="AP6" s="439"/>
      <c r="AQ6" s="439"/>
      <c r="AR6" s="439"/>
      <c r="AS6" s="439"/>
      <c r="AT6" s="439"/>
      <c r="AU6" s="439"/>
      <c r="AV6" s="439"/>
      <c r="AW6" s="439"/>
      <c r="AX6" s="439"/>
      <c r="AY6" s="439"/>
      <c r="AZ6" s="439"/>
      <c r="BA6" s="441"/>
    </row>
    <row r="7" spans="1:55" ht="13.5" customHeight="1" x14ac:dyDescent="0.15">
      <c r="C7" s="442" t="s">
        <v>196</v>
      </c>
      <c r="D7" s="443"/>
      <c r="E7" s="443"/>
      <c r="F7" s="443"/>
      <c r="G7" s="443"/>
      <c r="H7" s="443"/>
      <c r="I7" s="443"/>
      <c r="J7" s="443"/>
      <c r="K7" s="443"/>
      <c r="L7" s="444"/>
      <c r="M7" s="445" t="s">
        <v>70</v>
      </c>
      <c r="N7" s="443"/>
      <c r="O7" s="443"/>
      <c r="P7" s="444"/>
      <c r="Q7" s="445" t="s">
        <v>197</v>
      </c>
      <c r="R7" s="443"/>
      <c r="S7" s="443"/>
      <c r="T7" s="443"/>
      <c r="U7" s="443"/>
      <c r="V7" s="443"/>
      <c r="W7" s="444"/>
      <c r="X7" s="446" t="s">
        <v>198</v>
      </c>
      <c r="Y7" s="447"/>
      <c r="Z7" s="447"/>
      <c r="AA7" s="448"/>
      <c r="AB7" s="449" t="s">
        <v>199</v>
      </c>
      <c r="AC7" s="450"/>
      <c r="AD7" s="450"/>
      <c r="AE7" s="451"/>
      <c r="AF7" s="449" t="s">
        <v>200</v>
      </c>
      <c r="AG7" s="450"/>
      <c r="AH7" s="450"/>
      <c r="AI7" s="451"/>
      <c r="AJ7" s="449" t="s">
        <v>72</v>
      </c>
      <c r="AK7" s="450"/>
      <c r="AL7" s="450"/>
      <c r="AM7" s="451"/>
      <c r="AN7" s="445"/>
      <c r="AO7" s="443"/>
      <c r="AP7" s="443"/>
      <c r="AQ7" s="443"/>
      <c r="AR7" s="443"/>
      <c r="AS7" s="443"/>
      <c r="AT7" s="443"/>
      <c r="AU7" s="443"/>
      <c r="AV7" s="443"/>
      <c r="AW7" s="443"/>
      <c r="AX7" s="443"/>
      <c r="AY7" s="443"/>
      <c r="AZ7" s="443"/>
      <c r="BA7" s="452"/>
    </row>
    <row r="8" spans="1:55" s="23" customFormat="1" ht="13.5" customHeight="1" x14ac:dyDescent="0.15">
      <c r="C8" s="453" t="s">
        <v>201</v>
      </c>
      <c r="D8" s="454"/>
      <c r="E8" s="454"/>
      <c r="F8" s="454"/>
      <c r="G8" s="454"/>
      <c r="H8" s="454"/>
      <c r="I8" s="454"/>
      <c r="J8" s="454"/>
      <c r="K8" s="454"/>
      <c r="L8" s="455"/>
      <c r="M8" s="456"/>
      <c r="N8" s="457"/>
      <c r="O8" s="457"/>
      <c r="P8" s="458"/>
      <c r="Q8" s="361"/>
      <c r="R8" s="362"/>
      <c r="S8" s="362"/>
      <c r="T8" s="362"/>
      <c r="U8" s="362"/>
      <c r="V8" s="362"/>
      <c r="W8" s="459"/>
      <c r="X8" s="460"/>
      <c r="Y8" s="461"/>
      <c r="Z8" s="461"/>
      <c r="AA8" s="462"/>
      <c r="AB8" s="408"/>
      <c r="AC8" s="409"/>
      <c r="AD8" s="409"/>
      <c r="AE8" s="410"/>
      <c r="AF8" s="408"/>
      <c r="AG8" s="409"/>
      <c r="AH8" s="409"/>
      <c r="AI8" s="410"/>
      <c r="AJ8" s="463"/>
      <c r="AK8" s="461"/>
      <c r="AL8" s="461"/>
      <c r="AM8" s="462"/>
      <c r="AN8" s="464" t="s">
        <v>65</v>
      </c>
      <c r="AO8" s="465"/>
      <c r="AP8" s="465"/>
      <c r="AQ8" s="465"/>
      <c r="AR8" s="466"/>
      <c r="AS8" s="464" t="s">
        <v>66</v>
      </c>
      <c r="AT8" s="465"/>
      <c r="AU8" s="465"/>
      <c r="AV8" s="465"/>
      <c r="AW8" s="466"/>
      <c r="AX8" s="464" t="s">
        <v>51</v>
      </c>
      <c r="AY8" s="465"/>
      <c r="AZ8" s="465"/>
      <c r="BA8" s="467"/>
    </row>
    <row r="9" spans="1:55" s="23" customFormat="1" ht="13.5" customHeight="1" x14ac:dyDescent="0.15">
      <c r="C9" s="429" t="s">
        <v>202</v>
      </c>
      <c r="D9" s="430"/>
      <c r="E9" s="430"/>
      <c r="F9" s="430"/>
      <c r="G9" s="430"/>
      <c r="H9" s="430"/>
      <c r="I9" s="430"/>
      <c r="J9" s="430"/>
      <c r="K9" s="430"/>
      <c r="L9" s="431"/>
      <c r="M9" s="61"/>
      <c r="N9" s="62"/>
      <c r="O9" s="62"/>
      <c r="P9" s="63"/>
      <c r="Q9" s="64"/>
      <c r="R9" s="52"/>
      <c r="S9" s="52"/>
      <c r="T9" s="52"/>
      <c r="U9" s="52"/>
      <c r="V9" s="52"/>
      <c r="W9" s="53"/>
      <c r="X9" s="65"/>
      <c r="Y9" s="57"/>
      <c r="Z9" s="57"/>
      <c r="AA9" s="58"/>
      <c r="AB9" s="411"/>
      <c r="AC9" s="412"/>
      <c r="AD9" s="412"/>
      <c r="AE9" s="413"/>
      <c r="AF9" s="411"/>
      <c r="AG9" s="412"/>
      <c r="AH9" s="412"/>
      <c r="AI9" s="413"/>
      <c r="AJ9" s="66"/>
      <c r="AK9" s="57"/>
      <c r="AL9" s="57"/>
      <c r="AM9" s="58"/>
      <c r="AN9" s="54"/>
      <c r="AO9" s="34"/>
      <c r="AP9" s="34"/>
      <c r="AQ9" s="34"/>
      <c r="AR9" s="34"/>
      <c r="AS9" s="54"/>
      <c r="AT9" s="34"/>
      <c r="AU9" s="34"/>
      <c r="AV9" s="34"/>
      <c r="AW9" s="55"/>
      <c r="AX9" s="50"/>
      <c r="AY9" s="51"/>
      <c r="AZ9" s="51"/>
      <c r="BA9" s="67"/>
    </row>
    <row r="10" spans="1:55" s="23" customFormat="1" ht="13.5" customHeight="1" x14ac:dyDescent="0.15">
      <c r="A10" s="23">
        <v>1</v>
      </c>
      <c r="C10" s="24"/>
      <c r="D10" s="387">
        <f>IF(ISNA(VLOOKUP(A10,入力シート!$B$42:$BF$46,3,FALSE)),"",VLOOKUP(A10,入力シート!$B$42:$BF$46,3,FALSE))</f>
        <v>0</v>
      </c>
      <c r="E10" s="387"/>
      <c r="F10" s="387"/>
      <c r="G10" s="387"/>
      <c r="H10" s="387"/>
      <c r="I10" s="387"/>
      <c r="J10" s="387"/>
      <c r="K10" s="387"/>
      <c r="L10" s="388"/>
      <c r="M10" s="389">
        <f>IF(ISNA(VLOOKUP(A10,入力シート!$B$42:$BF$46,53,FALSE)),"",VLOOKUP(A10,入力シート!$B$42:$BF$46,53,FALSE))</f>
        <v>0</v>
      </c>
      <c r="N10" s="390"/>
      <c r="O10" s="390"/>
      <c r="P10" s="391"/>
      <c r="Q10" s="392">
        <f>IF(ISNA(VLOOKUP(A10,入力シート!$B$42:$BF$46,50,FALSE)),"",VLOOKUP(A10,入力シート!$B$42:$BF$46,50,FALSE))</f>
        <v>0</v>
      </c>
      <c r="R10" s="393"/>
      <c r="S10" s="393"/>
      <c r="T10" s="393"/>
      <c r="U10" s="23" t="str">
        <f t="shared" ref="U10:U19" si="0">IF(V10="","","×")</f>
        <v/>
      </c>
      <c r="V10" s="394" t="str">
        <f>IF(ISNA(VLOOKUP(A10,入力シート!$B$42:$BF$46,56,FALSE)),"",VLOOKUP(A10,入力シート!$B$42:$BF$46,56,FALSE))</f>
        <v/>
      </c>
      <c r="W10" s="395"/>
      <c r="X10" s="417" t="str">
        <f>IF(U10="","",M10)</f>
        <v/>
      </c>
      <c r="Y10" s="427"/>
      <c r="Z10" s="427"/>
      <c r="AA10" s="428"/>
      <c r="AB10" s="411"/>
      <c r="AC10" s="412"/>
      <c r="AD10" s="412"/>
      <c r="AE10" s="413"/>
      <c r="AF10" s="411"/>
      <c r="AG10" s="412"/>
      <c r="AH10" s="412"/>
      <c r="AI10" s="413"/>
      <c r="AJ10" s="419" t="str">
        <f>IF(ISNA(VLOOKUP(A10,入力シート!$B$42:$BF$46,47,FALSE)),"",VLOOKUP(A10,入力シート!$B$42:$BF$46,47,FALSE))</f>
        <v/>
      </c>
      <c r="AK10" s="420"/>
      <c r="AL10" s="420"/>
      <c r="AM10" s="421"/>
      <c r="AN10" s="422">
        <f>IF(ISNA(VLOOKUP($A10,入力シート!$B$42:$BF$46,12,FALSE)),"",VLOOKUP($A10,入力シート!$B$42:$BF$46,12,FALSE))</f>
        <v>0</v>
      </c>
      <c r="AO10" s="423"/>
      <c r="AP10" s="423"/>
      <c r="AQ10" s="423"/>
      <c r="AR10" s="423"/>
      <c r="AS10" s="422">
        <f>IF(ISNA(VLOOKUP($A10,入力シート!$B$42:$BF$46,17,FALSE)),"",VLOOKUP($A10,入力シート!$B$42:$BF$46,17,FALSE))</f>
        <v>0</v>
      </c>
      <c r="AT10" s="423"/>
      <c r="AU10" s="423"/>
      <c r="AV10" s="423"/>
      <c r="AW10" s="424"/>
      <c r="AX10" s="425"/>
      <c r="AY10" s="387"/>
      <c r="AZ10" s="387"/>
      <c r="BA10" s="426"/>
    </row>
    <row r="11" spans="1:55" s="23" customFormat="1" ht="13.5" customHeight="1" x14ac:dyDescent="0.15">
      <c r="A11" s="23">
        <v>2</v>
      </c>
      <c r="C11" s="24"/>
      <c r="D11" s="387">
        <f>IF(ISNA(VLOOKUP(A11,入力シート!$B$42:$BF$46,3,FALSE)),"",VLOOKUP(A11,入力シート!$B$42:$BF$46,3,FALSE))</f>
        <v>0</v>
      </c>
      <c r="E11" s="387"/>
      <c r="F11" s="387"/>
      <c r="G11" s="387"/>
      <c r="H11" s="387"/>
      <c r="I11" s="387"/>
      <c r="J11" s="387"/>
      <c r="K11" s="387"/>
      <c r="L11" s="388"/>
      <c r="M11" s="389">
        <f>IF(ISNA(VLOOKUP(A11,入力シート!$B$42:$BF$46,53,FALSE)),"",VLOOKUP(A11,入力シート!$B$42:$BF$46,53,FALSE))</f>
        <v>0</v>
      </c>
      <c r="N11" s="390"/>
      <c r="O11" s="390"/>
      <c r="P11" s="391"/>
      <c r="Q11" s="392">
        <f>IF(ISNA(VLOOKUP(A11,入力シート!$B$42:$BF$46,50,FALSE)),"",VLOOKUP(A11,入力シート!$B$42:$BF$46,50,FALSE))</f>
        <v>0</v>
      </c>
      <c r="R11" s="393"/>
      <c r="S11" s="393"/>
      <c r="T11" s="393"/>
      <c r="U11" s="23" t="str">
        <f t="shared" si="0"/>
        <v/>
      </c>
      <c r="V11" s="394" t="str">
        <f>IF(ISNA(VLOOKUP(A11,入力シート!$B$42:$BF$46,56,FALSE)),"",VLOOKUP(A11,入力シート!$B$42:$BF$46,56,FALSE))</f>
        <v/>
      </c>
      <c r="W11" s="395"/>
      <c r="X11" s="417" t="str">
        <f t="shared" ref="X11:X14" si="1">IF(U11="","",M11)</f>
        <v/>
      </c>
      <c r="Y11" s="427"/>
      <c r="Z11" s="427"/>
      <c r="AA11" s="428"/>
      <c r="AB11" s="411"/>
      <c r="AC11" s="412"/>
      <c r="AD11" s="412"/>
      <c r="AE11" s="413"/>
      <c r="AF11" s="411"/>
      <c r="AG11" s="412"/>
      <c r="AH11" s="412"/>
      <c r="AI11" s="413"/>
      <c r="AJ11" s="419" t="str">
        <f>IF(ISNA(VLOOKUP(A11,入力シート!$B$42:$BF$46,47,FALSE)),"",VLOOKUP(A11,入力シート!$B$42:$BF$46,47,FALSE))</f>
        <v/>
      </c>
      <c r="AK11" s="420"/>
      <c r="AL11" s="420"/>
      <c r="AM11" s="421"/>
      <c r="AN11" s="422">
        <f>IF(ISNA(VLOOKUP($A11,入力シート!$B$42:$BF$46,12,FALSE)),"",VLOOKUP($A11,入力シート!$B$42:$BF$46,12,FALSE))</f>
        <v>0</v>
      </c>
      <c r="AO11" s="423"/>
      <c r="AP11" s="423"/>
      <c r="AQ11" s="423"/>
      <c r="AR11" s="424"/>
      <c r="AS11" s="422">
        <f>IF(ISNA(VLOOKUP($A11,入力シート!$B$42:$BF$46,17,FALSE)),"",VLOOKUP($A11,入力シート!$B$42:$BF$46,17,FALSE))</f>
        <v>0</v>
      </c>
      <c r="AT11" s="423"/>
      <c r="AU11" s="423"/>
      <c r="AV11" s="423"/>
      <c r="AW11" s="424"/>
      <c r="AX11" s="425"/>
      <c r="AY11" s="387"/>
      <c r="AZ11" s="387"/>
      <c r="BA11" s="426"/>
    </row>
    <row r="12" spans="1:55" s="23" customFormat="1" ht="13.5" customHeight="1" x14ac:dyDescent="0.15">
      <c r="A12" s="23">
        <v>3</v>
      </c>
      <c r="C12" s="24"/>
      <c r="D12" s="387">
        <f>IF(ISNA(VLOOKUP(A12,入力シート!$B$42:$BF$46,3,FALSE)),"",VLOOKUP(A12,入力シート!$B$42:$BF$46,3,FALSE))</f>
        <v>0</v>
      </c>
      <c r="E12" s="387"/>
      <c r="F12" s="387"/>
      <c r="G12" s="387"/>
      <c r="H12" s="387"/>
      <c r="I12" s="387"/>
      <c r="J12" s="387"/>
      <c r="K12" s="387"/>
      <c r="L12" s="388"/>
      <c r="M12" s="389">
        <f>IF(ISNA(VLOOKUP(A12,入力シート!$B$42:$BF$46,53,FALSE)),"",VLOOKUP(A12,入力シート!$B$42:$BF$46,53,FALSE))</f>
        <v>0</v>
      </c>
      <c r="N12" s="390"/>
      <c r="O12" s="390"/>
      <c r="P12" s="391"/>
      <c r="Q12" s="392">
        <f>IF(ISNA(VLOOKUP(A12,入力シート!$B$42:$BF$46,50,FALSE)),"",VLOOKUP(A12,入力シート!$B$42:$BF$46,50,FALSE))</f>
        <v>0</v>
      </c>
      <c r="R12" s="393"/>
      <c r="S12" s="393"/>
      <c r="T12" s="393"/>
      <c r="U12" s="23" t="str">
        <f t="shared" si="0"/>
        <v/>
      </c>
      <c r="V12" s="394" t="str">
        <f>IF(ISNA(VLOOKUP(A12,入力シート!$B$42:$BF$46,56,FALSE)),"",VLOOKUP(A12,入力シート!$B$42:$BF$46,56,FALSE))</f>
        <v/>
      </c>
      <c r="W12" s="395"/>
      <c r="X12" s="417" t="str">
        <f t="shared" si="1"/>
        <v/>
      </c>
      <c r="Y12" s="427"/>
      <c r="Z12" s="427"/>
      <c r="AA12" s="428"/>
      <c r="AB12" s="411"/>
      <c r="AC12" s="412"/>
      <c r="AD12" s="412"/>
      <c r="AE12" s="413"/>
      <c r="AF12" s="411"/>
      <c r="AG12" s="412"/>
      <c r="AH12" s="412"/>
      <c r="AI12" s="413"/>
      <c r="AJ12" s="419" t="str">
        <f>IF(ISNA(VLOOKUP(A12,入力シート!$B$42:$BF$46,47,FALSE)),"",VLOOKUP(A12,入力シート!$B$42:$BF$46,47,FALSE))</f>
        <v/>
      </c>
      <c r="AK12" s="420"/>
      <c r="AL12" s="420"/>
      <c r="AM12" s="421"/>
      <c r="AN12" s="422">
        <f>IF(ISNA(VLOOKUP($A12,入力シート!$B$42:$BF$46,12,FALSE)),"",VLOOKUP($A12,入力シート!$B$42:$BF$46,12,FALSE))</f>
        <v>0</v>
      </c>
      <c r="AO12" s="423"/>
      <c r="AP12" s="423"/>
      <c r="AQ12" s="423"/>
      <c r="AR12" s="424"/>
      <c r="AS12" s="422">
        <f>IF(ISNA(VLOOKUP($A12,入力シート!$B$42:$BF$46,17,FALSE)),"",VLOOKUP($A12,入力シート!$B$42:$BF$46,17,FALSE))</f>
        <v>0</v>
      </c>
      <c r="AT12" s="423"/>
      <c r="AU12" s="423"/>
      <c r="AV12" s="423"/>
      <c r="AW12" s="424"/>
      <c r="AX12" s="425"/>
      <c r="AY12" s="387"/>
      <c r="AZ12" s="387"/>
      <c r="BA12" s="426"/>
    </row>
    <row r="13" spans="1:55" s="23" customFormat="1" ht="13.5" customHeight="1" x14ac:dyDescent="0.15">
      <c r="A13" s="23">
        <v>4</v>
      </c>
      <c r="C13" s="24"/>
      <c r="D13" s="387">
        <f>IF(ISNA(VLOOKUP(A13,入力シート!$B$42:$BF$46,3,FALSE)),"",VLOOKUP(A13,入力シート!$B$42:$BF$46,3,FALSE))</f>
        <v>0</v>
      </c>
      <c r="E13" s="387"/>
      <c r="F13" s="387"/>
      <c r="G13" s="387"/>
      <c r="H13" s="387"/>
      <c r="I13" s="387"/>
      <c r="J13" s="387"/>
      <c r="K13" s="387"/>
      <c r="L13" s="388"/>
      <c r="M13" s="389">
        <f>IF(ISNA(VLOOKUP(A13,入力シート!$B$42:$BF$46,53,FALSE)),"",VLOOKUP(A13,入力シート!$B$42:$BF$46,53,FALSE))</f>
        <v>0</v>
      </c>
      <c r="N13" s="390"/>
      <c r="O13" s="390"/>
      <c r="P13" s="391"/>
      <c r="Q13" s="392">
        <f>IF(ISNA(VLOOKUP(A13,入力シート!$B$42:$BF$46,50,FALSE)),"",VLOOKUP(A13,入力シート!$B$42:$BF$46,50,FALSE))</f>
        <v>0</v>
      </c>
      <c r="R13" s="393"/>
      <c r="S13" s="393"/>
      <c r="T13" s="393"/>
      <c r="U13" s="23" t="str">
        <f t="shared" si="0"/>
        <v/>
      </c>
      <c r="V13" s="394" t="str">
        <f>IF(ISNA(VLOOKUP(A13,入力シート!$B$42:$BF$46,56,FALSE)),"",VLOOKUP(A13,入力シート!$B$42:$BF$46,56,FALSE))</f>
        <v/>
      </c>
      <c r="W13" s="395"/>
      <c r="X13" s="417" t="str">
        <f t="shared" si="1"/>
        <v/>
      </c>
      <c r="Y13" s="427"/>
      <c r="Z13" s="427"/>
      <c r="AA13" s="428"/>
      <c r="AB13" s="411"/>
      <c r="AC13" s="412"/>
      <c r="AD13" s="412"/>
      <c r="AE13" s="413"/>
      <c r="AF13" s="411"/>
      <c r="AG13" s="412"/>
      <c r="AH13" s="412"/>
      <c r="AI13" s="413"/>
      <c r="AJ13" s="419" t="str">
        <f>IF(ISNA(VLOOKUP(A13,入力シート!$B$42:$BF$46,47,FALSE)),"",VLOOKUP(A13,入力シート!$B$42:$BF$46,47,FALSE))</f>
        <v/>
      </c>
      <c r="AK13" s="420"/>
      <c r="AL13" s="420"/>
      <c r="AM13" s="421"/>
      <c r="AN13" s="422">
        <f>IF(ISNA(VLOOKUP($A13,入力シート!$B$42:$BF$46,12,FALSE)),"",VLOOKUP($A13,入力シート!$B$42:$BF$46,12,FALSE))</f>
        <v>0</v>
      </c>
      <c r="AO13" s="423"/>
      <c r="AP13" s="423"/>
      <c r="AQ13" s="423"/>
      <c r="AR13" s="424"/>
      <c r="AS13" s="422">
        <f>IF(ISNA(VLOOKUP($A13,入力シート!$B$42:$BF$46,17,FALSE)),"",VLOOKUP($A13,入力シート!$B$42:$BF$46,17,FALSE))</f>
        <v>0</v>
      </c>
      <c r="AT13" s="423"/>
      <c r="AU13" s="423"/>
      <c r="AV13" s="423"/>
      <c r="AW13" s="424"/>
      <c r="AX13" s="425"/>
      <c r="AY13" s="387"/>
      <c r="AZ13" s="387"/>
      <c r="BA13" s="426"/>
    </row>
    <row r="14" spans="1:55" s="23" customFormat="1" ht="13.5" customHeight="1" x14ac:dyDescent="0.15">
      <c r="A14" s="23">
        <v>5</v>
      </c>
      <c r="C14" s="24"/>
      <c r="D14" s="387">
        <f>IF(ISNA(VLOOKUP(A14,入力シート!$B$42:$BF$46,3,FALSE)),"",VLOOKUP(A14,入力シート!$B$42:$BF$46,3,FALSE))</f>
        <v>0</v>
      </c>
      <c r="E14" s="387"/>
      <c r="F14" s="387"/>
      <c r="G14" s="387"/>
      <c r="H14" s="387"/>
      <c r="I14" s="387"/>
      <c r="J14" s="387"/>
      <c r="K14" s="387"/>
      <c r="L14" s="388"/>
      <c r="M14" s="389">
        <f>IF(ISNA(VLOOKUP(A14,入力シート!$B$42:$BF$46,53,FALSE)),"",VLOOKUP(A14,入力シート!$B$42:$BF$46,53,FALSE))</f>
        <v>0</v>
      </c>
      <c r="N14" s="390"/>
      <c r="O14" s="390"/>
      <c r="P14" s="391"/>
      <c r="Q14" s="392">
        <f>IF(ISNA(VLOOKUP(A14,入力シート!$B$42:$BF$46,50,FALSE)),"",VLOOKUP(A14,入力シート!$B$42:$BF$46,50,FALSE))</f>
        <v>0</v>
      </c>
      <c r="R14" s="393"/>
      <c r="S14" s="393"/>
      <c r="T14" s="393"/>
      <c r="U14" s="23" t="str">
        <f t="shared" si="0"/>
        <v/>
      </c>
      <c r="V14" s="394" t="str">
        <f>IF(ISNA(VLOOKUP(A14,入力シート!$B$42:$BF$46,56,FALSE)),"",VLOOKUP(A14,入力シート!$B$42:$BF$46,56,FALSE))</f>
        <v/>
      </c>
      <c r="W14" s="395"/>
      <c r="X14" s="417" t="str">
        <f t="shared" si="1"/>
        <v/>
      </c>
      <c r="Y14" s="427"/>
      <c r="Z14" s="427"/>
      <c r="AA14" s="428"/>
      <c r="AB14" s="411"/>
      <c r="AC14" s="412"/>
      <c r="AD14" s="412"/>
      <c r="AE14" s="413"/>
      <c r="AF14" s="411"/>
      <c r="AG14" s="412"/>
      <c r="AH14" s="412"/>
      <c r="AI14" s="413"/>
      <c r="AJ14" s="419" t="str">
        <f>IF(ISNA(VLOOKUP(A14,入力シート!$B$42:$BF$46,47,FALSE)),"",VLOOKUP(A14,入力シート!$B$42:$BF$46,47,FALSE))</f>
        <v/>
      </c>
      <c r="AK14" s="420"/>
      <c r="AL14" s="420"/>
      <c r="AM14" s="421"/>
      <c r="AN14" s="422">
        <f>IF(ISNA(VLOOKUP($A14,入力シート!$B$42:$BF$46,12,FALSE)),"",VLOOKUP($A14,入力シート!$B$42:$BF$46,12,FALSE))</f>
        <v>0</v>
      </c>
      <c r="AO14" s="423"/>
      <c r="AP14" s="423"/>
      <c r="AQ14" s="423"/>
      <c r="AR14" s="424"/>
      <c r="AS14" s="422">
        <f>IF(ISNA(VLOOKUP($A14,入力シート!$B$42:$BF$46,17,FALSE)),"",VLOOKUP($A14,入力シート!$B$42:$BF$46,17,FALSE))</f>
        <v>0</v>
      </c>
      <c r="AT14" s="423"/>
      <c r="AU14" s="423"/>
      <c r="AV14" s="423"/>
      <c r="AW14" s="424"/>
      <c r="AX14" s="425"/>
      <c r="AY14" s="387"/>
      <c r="AZ14" s="387"/>
      <c r="BA14" s="426"/>
    </row>
    <row r="15" spans="1:55" s="23" customFormat="1" ht="13.5" customHeight="1" x14ac:dyDescent="0.15">
      <c r="A15" s="23">
        <v>6</v>
      </c>
      <c r="C15" s="24"/>
      <c r="D15" s="387" t="str">
        <f>IF(ISNA(VLOOKUP(A15,入力シート!$B$42:$BF$46,3,FALSE)),"",VLOOKUP(A15,入力シート!$B$42:$BF$46,3,FALSE))</f>
        <v/>
      </c>
      <c r="E15" s="387"/>
      <c r="F15" s="387"/>
      <c r="G15" s="387"/>
      <c r="H15" s="387"/>
      <c r="I15" s="387"/>
      <c r="J15" s="387"/>
      <c r="K15" s="387"/>
      <c r="L15" s="388"/>
      <c r="M15" s="389" t="str">
        <f>IF(ISNA(VLOOKUP(A15,入力シート!$B$42:$BF$46,53,FALSE)),"",VLOOKUP(A15,入力シート!$B$42:$BF$46,53,FALSE))</f>
        <v/>
      </c>
      <c r="N15" s="390"/>
      <c r="O15" s="390"/>
      <c r="P15" s="391"/>
      <c r="Q15" s="392" t="str">
        <f>IF(ISNA(VLOOKUP(A15,入力シート!$B$42:$BF$46,50,FALSE)),"",VLOOKUP(A15,入力シート!$B$42:$BF$46,50,FALSE))</f>
        <v/>
      </c>
      <c r="R15" s="393"/>
      <c r="S15" s="393"/>
      <c r="T15" s="393"/>
      <c r="U15" s="23" t="str">
        <f t="shared" si="0"/>
        <v/>
      </c>
      <c r="V15" s="394" t="str">
        <f>IF(ISNA(VLOOKUP(A15,入力シート!$B$42:$BF$46,56,FALSE)),"",VLOOKUP(A15,入力シート!$B$42:$BF$46,56,FALSE))</f>
        <v/>
      </c>
      <c r="W15" s="395"/>
      <c r="X15" s="417" t="str">
        <f t="shared" ref="X15:X19" si="2">IF(U15="","",M15)</f>
        <v/>
      </c>
      <c r="Y15" s="322"/>
      <c r="Z15" s="322"/>
      <c r="AA15" s="418"/>
      <c r="AB15" s="411"/>
      <c r="AC15" s="412"/>
      <c r="AD15" s="412"/>
      <c r="AE15" s="413"/>
      <c r="AF15" s="411"/>
      <c r="AG15" s="412"/>
      <c r="AH15" s="412"/>
      <c r="AI15" s="413"/>
      <c r="AJ15" s="419" t="str">
        <f>IF(ISNA(VLOOKUP(A15,入力シート!$B$42:$BF$46,47,FALSE)),"",VLOOKUP(A15,入力シート!$B$42:$BF$46,47,FALSE))</f>
        <v/>
      </c>
      <c r="AK15" s="420"/>
      <c r="AL15" s="420"/>
      <c r="AM15" s="421"/>
      <c r="AN15" s="422" t="str">
        <f>IF(ISNA(VLOOKUP($A15,入力シート!$B$42:$BF$46,12,FALSE)),"",VLOOKUP($A15,入力シート!$B$42:$BF$46,12,FALSE))</f>
        <v/>
      </c>
      <c r="AO15" s="423"/>
      <c r="AP15" s="423"/>
      <c r="AQ15" s="423"/>
      <c r="AR15" s="424"/>
      <c r="AS15" s="422" t="str">
        <f>IF(ISNA(VLOOKUP($A15,入力シート!$B$42:$BF$46,17,FALSE)),"",VLOOKUP($A15,入力シート!$B$42:$BF$46,17,FALSE))</f>
        <v/>
      </c>
      <c r="AT15" s="423"/>
      <c r="AU15" s="423"/>
      <c r="AV15" s="423"/>
      <c r="AW15" s="424"/>
      <c r="AX15" s="425"/>
      <c r="AY15" s="387"/>
      <c r="AZ15" s="387"/>
      <c r="BA15" s="426"/>
    </row>
    <row r="16" spans="1:55" s="23" customFormat="1" ht="13.5" customHeight="1" x14ac:dyDescent="0.15">
      <c r="A16" s="23">
        <v>7</v>
      </c>
      <c r="C16" s="24"/>
      <c r="D16" s="387" t="str">
        <f>IF(ISNA(VLOOKUP(A16,入力シート!$B$42:$BF$46,3,FALSE)),"",VLOOKUP(A16,入力シート!$B$42:$BF$46,3,FALSE))</f>
        <v/>
      </c>
      <c r="E16" s="387"/>
      <c r="F16" s="387"/>
      <c r="G16" s="387"/>
      <c r="H16" s="387"/>
      <c r="I16" s="387"/>
      <c r="J16" s="387"/>
      <c r="K16" s="387"/>
      <c r="L16" s="388"/>
      <c r="M16" s="389" t="str">
        <f>IF(ISNA(VLOOKUP(A16,入力シート!$B$42:$BF$46,53,FALSE)),"",VLOOKUP(A16,入力シート!$B$42:$BF$46,53,FALSE))</f>
        <v/>
      </c>
      <c r="N16" s="390"/>
      <c r="O16" s="390"/>
      <c r="P16" s="391"/>
      <c r="Q16" s="392" t="str">
        <f>IF(ISNA(VLOOKUP(A16,入力シート!$B$42:$BF$46,50,FALSE)),"",VLOOKUP(A16,入力シート!$B$42:$BF$46,50,FALSE))</f>
        <v/>
      </c>
      <c r="R16" s="393"/>
      <c r="S16" s="393"/>
      <c r="T16" s="393"/>
      <c r="U16" s="23" t="str">
        <f t="shared" si="0"/>
        <v/>
      </c>
      <c r="V16" s="394" t="str">
        <f>IF(ISNA(VLOOKUP(A16,入力シート!$B$42:$BF$46,56,FALSE)),"",VLOOKUP(A16,入力シート!$B$42:$BF$46,56,FALSE))</f>
        <v/>
      </c>
      <c r="W16" s="395"/>
      <c r="X16" s="417" t="str">
        <f t="shared" si="2"/>
        <v/>
      </c>
      <c r="Y16" s="322"/>
      <c r="Z16" s="322"/>
      <c r="AA16" s="418"/>
      <c r="AB16" s="411"/>
      <c r="AC16" s="412"/>
      <c r="AD16" s="412"/>
      <c r="AE16" s="413"/>
      <c r="AF16" s="411"/>
      <c r="AG16" s="412"/>
      <c r="AH16" s="412"/>
      <c r="AI16" s="413"/>
      <c r="AJ16" s="419" t="str">
        <f>IF(ISNA(VLOOKUP(A16,入力シート!$B$42:$BF$46,47,FALSE)),"",VLOOKUP(A16,入力シート!$B$42:$BF$46,47,FALSE))</f>
        <v/>
      </c>
      <c r="AK16" s="420"/>
      <c r="AL16" s="420"/>
      <c r="AM16" s="421"/>
      <c r="AN16" s="422" t="str">
        <f>IF(ISNA(VLOOKUP($A16,入力シート!$B$42:$BF$46,12,FALSE)),"",VLOOKUP($A16,入力シート!$B$42:$BF$46,12,FALSE))</f>
        <v/>
      </c>
      <c r="AO16" s="423"/>
      <c r="AP16" s="423"/>
      <c r="AQ16" s="423"/>
      <c r="AR16" s="424"/>
      <c r="AS16" s="422" t="str">
        <f>IF(ISNA(VLOOKUP($A16,入力シート!$B$42:$BF$46,17,FALSE)),"",VLOOKUP($A16,入力シート!$B$42:$BF$46,17,FALSE))</f>
        <v/>
      </c>
      <c r="AT16" s="423"/>
      <c r="AU16" s="423"/>
      <c r="AV16" s="423"/>
      <c r="AW16" s="424"/>
      <c r="AX16" s="425"/>
      <c r="AY16" s="387"/>
      <c r="AZ16" s="387"/>
      <c r="BA16" s="426"/>
    </row>
    <row r="17" spans="1:55" s="23" customFormat="1" ht="13.5" customHeight="1" x14ac:dyDescent="0.15">
      <c r="A17" s="23">
        <v>8</v>
      </c>
      <c r="C17" s="24"/>
      <c r="D17" s="387" t="str">
        <f>IF(ISNA(VLOOKUP(A17,入力シート!$B$42:$BF$46,3,FALSE)),"",VLOOKUP(A17,入力シート!$B$42:$BF$46,3,FALSE))</f>
        <v/>
      </c>
      <c r="E17" s="387"/>
      <c r="F17" s="387"/>
      <c r="G17" s="387"/>
      <c r="H17" s="387"/>
      <c r="I17" s="387"/>
      <c r="J17" s="387"/>
      <c r="K17" s="387"/>
      <c r="L17" s="388"/>
      <c r="M17" s="389" t="str">
        <f>IF(ISNA(VLOOKUP(A17,入力シート!$B$42:$BF$46,53,FALSE)),"",VLOOKUP(A17,入力シート!$B$42:$BF$46,53,FALSE))</f>
        <v/>
      </c>
      <c r="N17" s="390"/>
      <c r="O17" s="390"/>
      <c r="P17" s="391"/>
      <c r="Q17" s="392" t="str">
        <f>IF(ISNA(VLOOKUP(A17,入力シート!$B$42:$BF$46,50,FALSE)),"",VLOOKUP(A17,入力シート!$B$42:$BF$46,50,FALSE))</f>
        <v/>
      </c>
      <c r="R17" s="393"/>
      <c r="S17" s="393"/>
      <c r="T17" s="393"/>
      <c r="U17" s="23" t="str">
        <f t="shared" si="0"/>
        <v/>
      </c>
      <c r="V17" s="394" t="str">
        <f>IF(ISNA(VLOOKUP(A17,入力シート!$B$42:$BF$46,56,FALSE)),"",VLOOKUP(A17,入力シート!$B$42:$BF$46,56,FALSE))</f>
        <v/>
      </c>
      <c r="W17" s="395"/>
      <c r="X17" s="417" t="str">
        <f t="shared" si="2"/>
        <v/>
      </c>
      <c r="Y17" s="322"/>
      <c r="Z17" s="322"/>
      <c r="AA17" s="418"/>
      <c r="AB17" s="411"/>
      <c r="AC17" s="412"/>
      <c r="AD17" s="412"/>
      <c r="AE17" s="413"/>
      <c r="AF17" s="411"/>
      <c r="AG17" s="412"/>
      <c r="AH17" s="412"/>
      <c r="AI17" s="413"/>
      <c r="AJ17" s="419" t="str">
        <f>IF(ISNA(VLOOKUP(A17,入力シート!$B$42:$BF$46,47,FALSE)),"",VLOOKUP(A17,入力シート!$B$42:$BF$46,47,FALSE))</f>
        <v/>
      </c>
      <c r="AK17" s="420"/>
      <c r="AL17" s="420"/>
      <c r="AM17" s="421"/>
      <c r="AN17" s="422" t="str">
        <f>IF(ISNA(VLOOKUP($A17,入力シート!$B$42:$BF$46,12,FALSE)),"",VLOOKUP($A17,入力シート!$B$42:$BF$46,12,FALSE))</f>
        <v/>
      </c>
      <c r="AO17" s="423"/>
      <c r="AP17" s="423"/>
      <c r="AQ17" s="423"/>
      <c r="AR17" s="424"/>
      <c r="AS17" s="422" t="str">
        <f>IF(ISNA(VLOOKUP($A17,入力シート!$B$42:$BF$46,17,FALSE)),"",VLOOKUP($A17,入力シート!$B$42:$BF$46,17,FALSE))</f>
        <v/>
      </c>
      <c r="AT17" s="423"/>
      <c r="AU17" s="423"/>
      <c r="AV17" s="423"/>
      <c r="AW17" s="424"/>
      <c r="AX17" s="425"/>
      <c r="AY17" s="387"/>
      <c r="AZ17" s="387"/>
      <c r="BA17" s="426"/>
    </row>
    <row r="18" spans="1:55" s="23" customFormat="1" ht="13.5" customHeight="1" x14ac:dyDescent="0.15">
      <c r="A18" s="23">
        <v>9</v>
      </c>
      <c r="C18" s="24"/>
      <c r="D18" s="387" t="str">
        <f>IF(ISNA(VLOOKUP(A18,入力シート!$B$42:$BF$46,3,FALSE)),"",VLOOKUP(A18,入力シート!$B$42:$BF$46,3,FALSE))</f>
        <v/>
      </c>
      <c r="E18" s="387"/>
      <c r="F18" s="387"/>
      <c r="G18" s="387"/>
      <c r="H18" s="387"/>
      <c r="I18" s="387"/>
      <c r="J18" s="387"/>
      <c r="K18" s="387"/>
      <c r="L18" s="388"/>
      <c r="M18" s="389" t="str">
        <f>IF(ISNA(VLOOKUP(A18,入力シート!$B$42:$BF$46,53,FALSE)),"",VLOOKUP(A18,入力シート!$B$42:$BF$46,53,FALSE))</f>
        <v/>
      </c>
      <c r="N18" s="390"/>
      <c r="O18" s="390"/>
      <c r="P18" s="391"/>
      <c r="Q18" s="392" t="str">
        <f>IF(ISNA(VLOOKUP(A18,入力シート!$B$42:$BF$46,50,FALSE)),"",VLOOKUP(A18,入力シート!$B$42:$BF$46,50,FALSE))</f>
        <v/>
      </c>
      <c r="R18" s="393"/>
      <c r="S18" s="393"/>
      <c r="T18" s="393"/>
      <c r="U18" s="23" t="str">
        <f t="shared" si="0"/>
        <v/>
      </c>
      <c r="V18" s="394" t="str">
        <f>IF(ISNA(VLOOKUP(A18,入力シート!$B$42:$BF$46,56,FALSE)),"",VLOOKUP(A18,入力シート!$B$42:$BF$46,56,FALSE))</f>
        <v/>
      </c>
      <c r="W18" s="395"/>
      <c r="X18" s="417" t="str">
        <f t="shared" si="2"/>
        <v/>
      </c>
      <c r="Y18" s="322"/>
      <c r="Z18" s="322"/>
      <c r="AA18" s="418"/>
      <c r="AB18" s="411"/>
      <c r="AC18" s="412"/>
      <c r="AD18" s="412"/>
      <c r="AE18" s="413"/>
      <c r="AF18" s="411"/>
      <c r="AG18" s="412"/>
      <c r="AH18" s="412"/>
      <c r="AI18" s="413"/>
      <c r="AJ18" s="419" t="str">
        <f>IF(ISNA(VLOOKUP(A18,入力シート!$B$42:$BF$46,47,FALSE)),"",VLOOKUP(A18,入力シート!$B$42:$BF$46,47,FALSE))</f>
        <v/>
      </c>
      <c r="AK18" s="420"/>
      <c r="AL18" s="420"/>
      <c r="AM18" s="421"/>
      <c r="AN18" s="422" t="str">
        <f>IF(ISNA(VLOOKUP($A18,入力シート!$B$42:$BF$46,12,FALSE)),"",VLOOKUP($A18,入力シート!$B$42:$BF$46,12,FALSE))</f>
        <v/>
      </c>
      <c r="AO18" s="423"/>
      <c r="AP18" s="423"/>
      <c r="AQ18" s="423"/>
      <c r="AR18" s="424"/>
      <c r="AS18" s="422" t="str">
        <f>IF(ISNA(VLOOKUP($A18,入力シート!$B$42:$BF$46,17,FALSE)),"",VLOOKUP($A18,入力シート!$B$42:$BF$46,17,FALSE))</f>
        <v/>
      </c>
      <c r="AT18" s="423"/>
      <c r="AU18" s="423"/>
      <c r="AV18" s="423"/>
      <c r="AW18" s="424"/>
      <c r="AX18" s="425"/>
      <c r="AY18" s="387"/>
      <c r="AZ18" s="387"/>
      <c r="BA18" s="426"/>
    </row>
    <row r="19" spans="1:55" s="23" customFormat="1" ht="13.5" customHeight="1" thickBot="1" x14ac:dyDescent="0.2">
      <c r="A19" s="23">
        <v>10</v>
      </c>
      <c r="C19" s="24"/>
      <c r="D19" s="387" t="str">
        <f>IF(ISNA(VLOOKUP(A19,入力シート!$B$42:$BF$46,3,FALSE)),"",VLOOKUP(A19,入力シート!$B$42:$BF$46,3,FALSE))</f>
        <v/>
      </c>
      <c r="E19" s="387"/>
      <c r="F19" s="387"/>
      <c r="G19" s="387"/>
      <c r="H19" s="387"/>
      <c r="I19" s="387"/>
      <c r="J19" s="387"/>
      <c r="K19" s="387"/>
      <c r="L19" s="388"/>
      <c r="M19" s="389" t="str">
        <f>IF(ISNA(VLOOKUP(A19,入力シート!$B$42:$BF$46,53,FALSE)),"",VLOOKUP(A19,入力シート!$B$42:$BF$46,53,FALSE))</f>
        <v/>
      </c>
      <c r="N19" s="390"/>
      <c r="O19" s="390"/>
      <c r="P19" s="391"/>
      <c r="Q19" s="392" t="str">
        <f>IF(ISNA(VLOOKUP(A19,入力シート!$B$42:$BF$46,50,FALSE)),"",VLOOKUP(A19,入力シート!$B$42:$BF$46,50,FALSE))</f>
        <v/>
      </c>
      <c r="R19" s="393"/>
      <c r="S19" s="393"/>
      <c r="T19" s="393"/>
      <c r="U19" s="23" t="str">
        <f t="shared" si="0"/>
        <v/>
      </c>
      <c r="V19" s="394" t="str">
        <f>IF(ISNA(VLOOKUP(A19,入力シート!$B$42:$BF$46,56,FALSE)),"",VLOOKUP(A19,入力シート!$B$42:$BF$46,56,FALSE))</f>
        <v/>
      </c>
      <c r="W19" s="395"/>
      <c r="X19" s="396" t="str">
        <f t="shared" si="2"/>
        <v/>
      </c>
      <c r="Y19" s="397"/>
      <c r="Z19" s="397"/>
      <c r="AA19" s="398"/>
      <c r="AB19" s="414"/>
      <c r="AC19" s="415"/>
      <c r="AD19" s="415"/>
      <c r="AE19" s="416"/>
      <c r="AF19" s="414"/>
      <c r="AG19" s="415"/>
      <c r="AH19" s="415"/>
      <c r="AI19" s="416"/>
      <c r="AJ19" s="399" t="str">
        <f>IF(ISNA(VLOOKUP(A19,入力シート!$B$42:$BF$46,47,FALSE)),"",VLOOKUP(A19,入力シート!$B$42:$BF$46,47,FALSE))</f>
        <v/>
      </c>
      <c r="AK19" s="400"/>
      <c r="AL19" s="400"/>
      <c r="AM19" s="401"/>
      <c r="AN19" s="402" t="str">
        <f>IF(ISNA(VLOOKUP($A19,入力シート!$B$42:$BF$46,12,FALSE)),"",VLOOKUP($A19,入力シート!$B$42:$BF$46,12,FALSE))</f>
        <v/>
      </c>
      <c r="AO19" s="403"/>
      <c r="AP19" s="403"/>
      <c r="AQ19" s="403"/>
      <c r="AR19" s="404"/>
      <c r="AS19" s="402" t="str">
        <f>IF(ISNA(VLOOKUP($A19,入力シート!$B$42:$BF$46,17,FALSE)),"",VLOOKUP($A19,入力シート!$B$42:$BF$46,17,FALSE))</f>
        <v/>
      </c>
      <c r="AT19" s="403"/>
      <c r="AU19" s="403"/>
      <c r="AV19" s="403"/>
      <c r="AW19" s="404"/>
      <c r="AX19" s="405"/>
      <c r="AY19" s="406"/>
      <c r="AZ19" s="406"/>
      <c r="BA19" s="407"/>
    </row>
    <row r="20" spans="1:55" s="23" customFormat="1" ht="13.5" customHeight="1" thickTop="1" thickBot="1" x14ac:dyDescent="0.2">
      <c r="C20" s="370" t="s">
        <v>203</v>
      </c>
      <c r="D20" s="371"/>
      <c r="E20" s="371"/>
      <c r="F20" s="371"/>
      <c r="G20" s="371"/>
      <c r="H20" s="371"/>
      <c r="I20" s="371"/>
      <c r="J20" s="371"/>
      <c r="K20" s="371"/>
      <c r="L20" s="372"/>
      <c r="M20" s="373">
        <f>SUM(M10:P19)</f>
        <v>0</v>
      </c>
      <c r="N20" s="374"/>
      <c r="O20" s="374"/>
      <c r="P20" s="375"/>
      <c r="Q20" s="376"/>
      <c r="R20" s="377"/>
      <c r="S20" s="377"/>
      <c r="T20" s="377"/>
      <c r="U20" s="377"/>
      <c r="V20" s="377"/>
      <c r="W20" s="378"/>
      <c r="X20" s="379">
        <f>SUM(X10:AA19)</f>
        <v>0</v>
      </c>
      <c r="Y20" s="380"/>
      <c r="Z20" s="380"/>
      <c r="AA20" s="381"/>
      <c r="AB20" s="382">
        <f>M20-X20-AF20</f>
        <v>0</v>
      </c>
      <c r="AC20" s="383"/>
      <c r="AD20" s="383"/>
      <c r="AE20" s="384"/>
      <c r="AF20" s="382">
        <f>入力シート!T12</f>
        <v>0</v>
      </c>
      <c r="AG20" s="383"/>
      <c r="AH20" s="383"/>
      <c r="AI20" s="384"/>
      <c r="AJ20" s="368"/>
      <c r="AK20" s="369"/>
      <c r="AL20" s="369"/>
      <c r="AM20" s="38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6"/>
    </row>
    <row r="21" spans="1:55" s="23" customFormat="1" ht="4.5" customHeight="1" x14ac:dyDescent="0.15">
      <c r="C21" s="27"/>
      <c r="D21" s="27"/>
      <c r="E21" s="27"/>
      <c r="F21" s="27"/>
      <c r="G21" s="27"/>
      <c r="H21" s="27"/>
      <c r="I21" s="27"/>
      <c r="J21" s="27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</row>
    <row r="22" spans="1:55" s="5" customFormat="1" ht="15" customHeight="1" x14ac:dyDescent="0.15">
      <c r="B22" s="4" t="s">
        <v>204</v>
      </c>
    </row>
    <row r="23" spans="1:55" s="5" customFormat="1" ht="4.5" customHeight="1" x14ac:dyDescent="0.15">
      <c r="B23" s="4"/>
    </row>
    <row r="24" spans="1:55" ht="15" customHeight="1" x14ac:dyDescent="0.15">
      <c r="C24" s="386" t="s">
        <v>205</v>
      </c>
      <c r="D24" s="251"/>
      <c r="E24" s="251"/>
      <c r="F24" s="251"/>
      <c r="G24" s="251"/>
      <c r="H24" s="251"/>
      <c r="I24" s="251"/>
      <c r="J24" s="251"/>
      <c r="K24" s="251"/>
      <c r="L24" s="252"/>
      <c r="M24" s="110" t="s">
        <v>206</v>
      </c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9"/>
      <c r="Y24" s="110" t="s">
        <v>207</v>
      </c>
      <c r="Z24" s="108"/>
      <c r="AA24" s="108"/>
      <c r="AB24" s="108"/>
      <c r="AC24" s="108"/>
      <c r="AD24" s="108"/>
      <c r="AE24" s="108"/>
      <c r="AF24" s="108"/>
      <c r="AG24" s="108"/>
      <c r="AH24" s="108"/>
      <c r="AI24" s="109"/>
      <c r="AJ24" s="110" t="s">
        <v>195</v>
      </c>
      <c r="AK24" s="108"/>
      <c r="AL24" s="108"/>
      <c r="AM24" s="108"/>
      <c r="AN24" s="108"/>
      <c r="AO24" s="108"/>
      <c r="AP24" s="108"/>
      <c r="AQ24" s="108"/>
      <c r="AR24" s="108"/>
      <c r="AS24" s="108"/>
      <c r="AT24" s="108"/>
      <c r="AU24" s="108"/>
      <c r="AV24" s="108"/>
      <c r="AW24" s="108"/>
      <c r="AX24" s="108"/>
      <c r="AY24" s="108"/>
      <c r="AZ24" s="108"/>
      <c r="BA24" s="108"/>
      <c r="BB24" s="111"/>
      <c r="BC24" s="23"/>
    </row>
    <row r="25" spans="1:55" ht="15" customHeight="1" x14ac:dyDescent="0.15">
      <c r="C25" s="356">
        <v>45748</v>
      </c>
      <c r="D25" s="357"/>
      <c r="E25" s="357"/>
      <c r="F25" s="357"/>
      <c r="G25" s="357"/>
      <c r="H25" s="358" t="s">
        <v>208</v>
      </c>
      <c r="I25" s="358"/>
      <c r="J25" s="358"/>
      <c r="K25" s="358"/>
      <c r="L25" s="359"/>
      <c r="M25" s="360" t="s">
        <v>53</v>
      </c>
      <c r="N25" s="358"/>
      <c r="O25" s="358"/>
      <c r="P25" s="68">
        <f>入力シート!C37</f>
        <v>0</v>
      </c>
      <c r="Q25" s="69" t="s">
        <v>209</v>
      </c>
      <c r="R25" s="69"/>
      <c r="S25" s="69"/>
      <c r="T25" s="23"/>
      <c r="U25" s="23"/>
      <c r="V25" s="69"/>
      <c r="W25" s="69"/>
      <c r="X25" s="70"/>
      <c r="Y25" s="360" t="s">
        <v>53</v>
      </c>
      <c r="Z25" s="358"/>
      <c r="AA25" s="358"/>
      <c r="AB25" s="68">
        <f>入力シート!N37</f>
        <v>0</v>
      </c>
      <c r="AC25" s="69" t="s">
        <v>210</v>
      </c>
      <c r="AD25" s="69"/>
      <c r="AE25" s="69"/>
      <c r="AF25" s="23"/>
      <c r="AG25" s="69"/>
      <c r="AH25" s="69"/>
      <c r="AI25" s="70"/>
      <c r="AJ25" s="361" t="s">
        <v>211</v>
      </c>
      <c r="AK25" s="362"/>
      <c r="AL25" s="362"/>
      <c r="AM25" s="362"/>
      <c r="AN25" s="362"/>
      <c r="AO25" s="362"/>
      <c r="AP25" s="362"/>
      <c r="AQ25" s="358" t="s">
        <v>53</v>
      </c>
      <c r="AR25" s="358"/>
      <c r="AS25" s="358"/>
      <c r="AT25" s="363">
        <f>入力シート!AF34</f>
        <v>0</v>
      </c>
      <c r="AU25" s="363"/>
      <c r="AV25" s="363"/>
      <c r="AW25" s="23" t="s">
        <v>54</v>
      </c>
      <c r="AX25" s="23"/>
      <c r="AY25" s="23"/>
      <c r="AZ25" s="23"/>
      <c r="BA25" s="23"/>
      <c r="BB25" s="31"/>
      <c r="BC25" s="23"/>
    </row>
    <row r="26" spans="1:55" ht="15" customHeight="1" x14ac:dyDescent="0.15">
      <c r="C26" s="71"/>
      <c r="D26" s="364">
        <f>入力シート!F4</f>
        <v>0</v>
      </c>
      <c r="E26" s="364"/>
      <c r="F26" s="364"/>
      <c r="G26" s="364"/>
      <c r="H26" s="364"/>
      <c r="I26" s="365" t="s">
        <v>212</v>
      </c>
      <c r="J26" s="365"/>
      <c r="K26" s="365"/>
      <c r="L26" s="366"/>
      <c r="M26" s="367" t="s">
        <v>213</v>
      </c>
      <c r="N26" s="303"/>
      <c r="O26" s="303"/>
      <c r="P26" s="72">
        <f>入力シート!X30</f>
        <v>0</v>
      </c>
      <c r="Q26" s="73" t="s">
        <v>209</v>
      </c>
      <c r="R26" s="303" t="s">
        <v>46</v>
      </c>
      <c r="S26" s="303"/>
      <c r="T26" s="303"/>
      <c r="U26" s="303"/>
      <c r="V26" s="72">
        <f>入力シート!X31</f>
        <v>0</v>
      </c>
      <c r="W26" s="73" t="s">
        <v>209</v>
      </c>
      <c r="X26" s="74" t="s">
        <v>214</v>
      </c>
      <c r="Y26" s="367" t="s">
        <v>213</v>
      </c>
      <c r="Z26" s="303"/>
      <c r="AA26" s="303"/>
      <c r="AB26" s="72">
        <f ca="1">入力シート!AA30</f>
        <v>0</v>
      </c>
      <c r="AC26" s="73" t="s">
        <v>210</v>
      </c>
      <c r="AD26" s="303" t="s">
        <v>46</v>
      </c>
      <c r="AE26" s="303"/>
      <c r="AF26" s="303"/>
      <c r="AG26" s="72">
        <f ca="1">入力シート!AA31</f>
        <v>0</v>
      </c>
      <c r="AH26" s="73" t="s">
        <v>210</v>
      </c>
      <c r="AI26" s="74" t="s">
        <v>214</v>
      </c>
      <c r="AJ26" s="368" t="s">
        <v>215</v>
      </c>
      <c r="AK26" s="369"/>
      <c r="AL26" s="369"/>
      <c r="AM26" s="369"/>
      <c r="AN26" s="303" t="s">
        <v>55</v>
      </c>
      <c r="AO26" s="303"/>
      <c r="AP26" s="303"/>
      <c r="AQ26" s="72">
        <f>入力シート!AF35</f>
        <v>0</v>
      </c>
      <c r="AR26" s="73" t="s">
        <v>209</v>
      </c>
      <c r="AS26" s="303" t="s">
        <v>56</v>
      </c>
      <c r="AT26" s="303"/>
      <c r="AU26" s="303"/>
      <c r="AV26" s="72">
        <f>入力シート!AF36</f>
        <v>0</v>
      </c>
      <c r="AW26" s="73" t="s">
        <v>209</v>
      </c>
      <c r="AX26" s="303" t="s">
        <v>51</v>
      </c>
      <c r="AY26" s="303"/>
      <c r="AZ26" s="303"/>
      <c r="BA26" s="72">
        <f>入力シート!AF37</f>
        <v>0</v>
      </c>
      <c r="BB26" s="33" t="s">
        <v>209</v>
      </c>
      <c r="BC26" s="23"/>
    </row>
    <row r="27" spans="1:55" s="23" customFormat="1" ht="4.5" customHeight="1" x14ac:dyDescent="0.15">
      <c r="C27" s="27"/>
      <c r="D27" s="27"/>
      <c r="E27" s="27"/>
      <c r="F27" s="27"/>
      <c r="G27" s="27"/>
      <c r="H27" s="27"/>
      <c r="I27" s="27"/>
      <c r="J27" s="27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</row>
    <row r="28" spans="1:55" s="5" customFormat="1" ht="15" customHeight="1" x14ac:dyDescent="0.15">
      <c r="B28" s="4" t="s">
        <v>216</v>
      </c>
    </row>
    <row r="29" spans="1:55" s="5" customFormat="1" ht="4.5" customHeight="1" thickBot="1" x14ac:dyDescent="0.2">
      <c r="B29" s="4"/>
    </row>
    <row r="30" spans="1:55" ht="15" customHeight="1" x14ac:dyDescent="0.15">
      <c r="C30" s="329" t="s">
        <v>92</v>
      </c>
      <c r="D30" s="330"/>
      <c r="E30" s="330"/>
      <c r="F30" s="330"/>
      <c r="G30" s="330"/>
      <c r="H30" s="330"/>
      <c r="I30" s="330"/>
      <c r="J30" s="330"/>
      <c r="K30" s="330"/>
      <c r="L30" s="330"/>
      <c r="M30" s="311" t="s">
        <v>93</v>
      </c>
      <c r="N30" s="311"/>
      <c r="O30" s="311"/>
      <c r="P30" s="311"/>
      <c r="Q30" s="311"/>
      <c r="R30" s="311"/>
      <c r="S30" s="311"/>
      <c r="T30" s="311"/>
      <c r="U30" s="311"/>
      <c r="V30" s="311"/>
      <c r="W30" s="311"/>
      <c r="X30" s="311"/>
      <c r="Y30" s="311"/>
      <c r="Z30" s="311"/>
      <c r="AA30" s="311"/>
      <c r="AB30" s="311"/>
      <c r="AC30" s="311"/>
      <c r="AD30" s="311"/>
      <c r="AE30" s="311"/>
      <c r="AF30" s="311"/>
      <c r="AG30" s="311"/>
      <c r="AH30" s="311"/>
      <c r="AI30" s="311"/>
      <c r="AJ30" s="311"/>
      <c r="AK30" s="311"/>
      <c r="AL30" s="311"/>
      <c r="AM30" s="311"/>
      <c r="AN30" s="311"/>
      <c r="AO30" s="311"/>
      <c r="AP30" s="311"/>
      <c r="AQ30" s="311"/>
      <c r="AR30" s="311"/>
      <c r="AS30" s="311"/>
      <c r="AT30" s="311"/>
      <c r="AU30" s="311"/>
      <c r="AV30" s="311"/>
      <c r="AW30" s="311"/>
      <c r="AX30" s="311"/>
      <c r="AY30" s="311"/>
      <c r="AZ30" s="311"/>
      <c r="BA30" s="331"/>
    </row>
    <row r="31" spans="1:55" ht="15" customHeight="1" x14ac:dyDescent="0.15">
      <c r="C31" s="339" t="str">
        <f>IF(入力シート!B51="","",入力シート!B51)</f>
        <v/>
      </c>
      <c r="D31" s="340"/>
      <c r="E31" s="340"/>
      <c r="F31" s="340"/>
      <c r="G31" s="340"/>
      <c r="H31" s="340"/>
      <c r="I31" s="340"/>
      <c r="J31" s="340"/>
      <c r="K31" s="340"/>
      <c r="L31" s="340"/>
      <c r="M31" s="341" t="str">
        <f>IF(入力シート!M51="","",入力シート!M51)</f>
        <v/>
      </c>
      <c r="N31" s="341"/>
      <c r="O31" s="341"/>
      <c r="P31" s="341"/>
      <c r="Q31" s="341"/>
      <c r="R31" s="341"/>
      <c r="S31" s="341"/>
      <c r="T31" s="341"/>
      <c r="U31" s="341"/>
      <c r="V31" s="341"/>
      <c r="W31" s="341"/>
      <c r="X31" s="341"/>
      <c r="Y31" s="341"/>
      <c r="Z31" s="341"/>
      <c r="AA31" s="341"/>
      <c r="AB31" s="341"/>
      <c r="AC31" s="341"/>
      <c r="AD31" s="341"/>
      <c r="AE31" s="341"/>
      <c r="AF31" s="341"/>
      <c r="AG31" s="341"/>
      <c r="AH31" s="341"/>
      <c r="AI31" s="341"/>
      <c r="AJ31" s="341"/>
      <c r="AK31" s="341"/>
      <c r="AL31" s="341"/>
      <c r="AM31" s="341"/>
      <c r="AN31" s="341"/>
      <c r="AO31" s="341"/>
      <c r="AP31" s="341"/>
      <c r="AQ31" s="341"/>
      <c r="AR31" s="341"/>
      <c r="AS31" s="341"/>
      <c r="AT31" s="341"/>
      <c r="AU31" s="341"/>
      <c r="AV31" s="341"/>
      <c r="AW31" s="341"/>
      <c r="AX31" s="341"/>
      <c r="AY31" s="341"/>
      <c r="AZ31" s="341"/>
      <c r="BA31" s="342"/>
    </row>
    <row r="32" spans="1:55" ht="15" customHeight="1" x14ac:dyDescent="0.15">
      <c r="C32" s="339"/>
      <c r="D32" s="340"/>
      <c r="E32" s="340"/>
      <c r="F32" s="340"/>
      <c r="G32" s="340"/>
      <c r="H32" s="340"/>
      <c r="I32" s="340"/>
      <c r="J32" s="340"/>
      <c r="K32" s="340"/>
      <c r="L32" s="340"/>
      <c r="M32" s="341"/>
      <c r="N32" s="341"/>
      <c r="O32" s="341"/>
      <c r="P32" s="341"/>
      <c r="Q32" s="341"/>
      <c r="R32" s="341"/>
      <c r="S32" s="341"/>
      <c r="T32" s="341"/>
      <c r="U32" s="341"/>
      <c r="V32" s="341"/>
      <c r="W32" s="341"/>
      <c r="X32" s="341"/>
      <c r="Y32" s="341"/>
      <c r="Z32" s="341"/>
      <c r="AA32" s="341"/>
      <c r="AB32" s="341"/>
      <c r="AC32" s="341"/>
      <c r="AD32" s="341"/>
      <c r="AE32" s="341"/>
      <c r="AF32" s="341"/>
      <c r="AG32" s="341"/>
      <c r="AH32" s="341"/>
      <c r="AI32" s="341"/>
      <c r="AJ32" s="341"/>
      <c r="AK32" s="341"/>
      <c r="AL32" s="341"/>
      <c r="AM32" s="341"/>
      <c r="AN32" s="341"/>
      <c r="AO32" s="341"/>
      <c r="AP32" s="341"/>
      <c r="AQ32" s="341"/>
      <c r="AR32" s="341"/>
      <c r="AS32" s="341"/>
      <c r="AT32" s="341"/>
      <c r="AU32" s="341"/>
      <c r="AV32" s="341"/>
      <c r="AW32" s="341"/>
      <c r="AX32" s="341"/>
      <c r="AY32" s="341"/>
      <c r="AZ32" s="341"/>
      <c r="BA32" s="342"/>
    </row>
    <row r="33" spans="2:53" ht="15" customHeight="1" x14ac:dyDescent="0.15">
      <c r="C33" s="339" t="str">
        <f>IF(入力シート!B53="","",入力シート!B53)</f>
        <v/>
      </c>
      <c r="D33" s="340"/>
      <c r="E33" s="340"/>
      <c r="F33" s="340"/>
      <c r="G33" s="340"/>
      <c r="H33" s="340"/>
      <c r="I33" s="340"/>
      <c r="J33" s="340"/>
      <c r="K33" s="340"/>
      <c r="L33" s="340"/>
      <c r="M33" s="341" t="str">
        <f>IF(入力シート!M53="","",入力シート!M53)</f>
        <v/>
      </c>
      <c r="N33" s="341"/>
      <c r="O33" s="341"/>
      <c r="P33" s="341"/>
      <c r="Q33" s="341"/>
      <c r="R33" s="341"/>
      <c r="S33" s="341"/>
      <c r="T33" s="341"/>
      <c r="U33" s="341"/>
      <c r="V33" s="341"/>
      <c r="W33" s="341"/>
      <c r="X33" s="341"/>
      <c r="Y33" s="341"/>
      <c r="Z33" s="341"/>
      <c r="AA33" s="341"/>
      <c r="AB33" s="341"/>
      <c r="AC33" s="341"/>
      <c r="AD33" s="341"/>
      <c r="AE33" s="341"/>
      <c r="AF33" s="341"/>
      <c r="AG33" s="341"/>
      <c r="AH33" s="341"/>
      <c r="AI33" s="341"/>
      <c r="AJ33" s="341"/>
      <c r="AK33" s="341"/>
      <c r="AL33" s="341"/>
      <c r="AM33" s="341"/>
      <c r="AN33" s="341"/>
      <c r="AO33" s="341"/>
      <c r="AP33" s="341"/>
      <c r="AQ33" s="341"/>
      <c r="AR33" s="341"/>
      <c r="AS33" s="341"/>
      <c r="AT33" s="341"/>
      <c r="AU33" s="341"/>
      <c r="AV33" s="341"/>
      <c r="AW33" s="341"/>
      <c r="AX33" s="341"/>
      <c r="AY33" s="341"/>
      <c r="AZ33" s="341"/>
      <c r="BA33" s="342"/>
    </row>
    <row r="34" spans="2:53" ht="15" customHeight="1" x14ac:dyDescent="0.15">
      <c r="C34" s="339"/>
      <c r="D34" s="340"/>
      <c r="E34" s="340"/>
      <c r="F34" s="340"/>
      <c r="G34" s="340"/>
      <c r="H34" s="340"/>
      <c r="I34" s="340"/>
      <c r="J34" s="340"/>
      <c r="K34" s="340"/>
      <c r="L34" s="340"/>
      <c r="M34" s="341"/>
      <c r="N34" s="341"/>
      <c r="O34" s="341"/>
      <c r="P34" s="341"/>
      <c r="Q34" s="341"/>
      <c r="R34" s="341"/>
      <c r="S34" s="341"/>
      <c r="T34" s="341"/>
      <c r="U34" s="341"/>
      <c r="V34" s="341"/>
      <c r="W34" s="341"/>
      <c r="X34" s="341"/>
      <c r="Y34" s="341"/>
      <c r="Z34" s="341"/>
      <c r="AA34" s="341"/>
      <c r="AB34" s="341"/>
      <c r="AC34" s="341"/>
      <c r="AD34" s="341"/>
      <c r="AE34" s="341"/>
      <c r="AF34" s="341"/>
      <c r="AG34" s="341"/>
      <c r="AH34" s="341"/>
      <c r="AI34" s="341"/>
      <c r="AJ34" s="341"/>
      <c r="AK34" s="341"/>
      <c r="AL34" s="341"/>
      <c r="AM34" s="341"/>
      <c r="AN34" s="341"/>
      <c r="AO34" s="341"/>
      <c r="AP34" s="341"/>
      <c r="AQ34" s="341"/>
      <c r="AR34" s="341"/>
      <c r="AS34" s="341"/>
      <c r="AT34" s="341"/>
      <c r="AU34" s="341"/>
      <c r="AV34" s="341"/>
      <c r="AW34" s="341"/>
      <c r="AX34" s="341"/>
      <c r="AY34" s="341"/>
      <c r="AZ34" s="341"/>
      <c r="BA34" s="342"/>
    </row>
    <row r="35" spans="2:53" ht="15" customHeight="1" x14ac:dyDescent="0.15">
      <c r="C35" s="339" t="str">
        <f>IF(入力シート!B55="","",入力シート!B55)</f>
        <v/>
      </c>
      <c r="D35" s="340"/>
      <c r="E35" s="340"/>
      <c r="F35" s="340"/>
      <c r="G35" s="340"/>
      <c r="H35" s="340"/>
      <c r="I35" s="340"/>
      <c r="J35" s="340"/>
      <c r="K35" s="340"/>
      <c r="L35" s="340"/>
      <c r="M35" s="341" t="str">
        <f>IF(入力シート!M55="","",入力シート!M55)</f>
        <v/>
      </c>
      <c r="N35" s="341"/>
      <c r="O35" s="341"/>
      <c r="P35" s="341"/>
      <c r="Q35" s="341"/>
      <c r="R35" s="341"/>
      <c r="S35" s="341"/>
      <c r="T35" s="341"/>
      <c r="U35" s="341"/>
      <c r="V35" s="341"/>
      <c r="W35" s="341"/>
      <c r="X35" s="341"/>
      <c r="Y35" s="341"/>
      <c r="Z35" s="341"/>
      <c r="AA35" s="341"/>
      <c r="AB35" s="341"/>
      <c r="AC35" s="341"/>
      <c r="AD35" s="341"/>
      <c r="AE35" s="341"/>
      <c r="AF35" s="341"/>
      <c r="AG35" s="341"/>
      <c r="AH35" s="341"/>
      <c r="AI35" s="341"/>
      <c r="AJ35" s="341"/>
      <c r="AK35" s="341"/>
      <c r="AL35" s="341"/>
      <c r="AM35" s="341"/>
      <c r="AN35" s="341"/>
      <c r="AO35" s="341"/>
      <c r="AP35" s="341"/>
      <c r="AQ35" s="341"/>
      <c r="AR35" s="341"/>
      <c r="AS35" s="341"/>
      <c r="AT35" s="341"/>
      <c r="AU35" s="341"/>
      <c r="AV35" s="341"/>
      <c r="AW35" s="341"/>
      <c r="AX35" s="341"/>
      <c r="AY35" s="341"/>
      <c r="AZ35" s="341"/>
      <c r="BA35" s="342"/>
    </row>
    <row r="36" spans="2:53" ht="15" customHeight="1" x14ac:dyDescent="0.15">
      <c r="C36" s="339"/>
      <c r="D36" s="340"/>
      <c r="E36" s="340"/>
      <c r="F36" s="340"/>
      <c r="G36" s="340"/>
      <c r="H36" s="340"/>
      <c r="I36" s="340"/>
      <c r="J36" s="340"/>
      <c r="K36" s="340"/>
      <c r="L36" s="340"/>
      <c r="M36" s="341"/>
      <c r="N36" s="341"/>
      <c r="O36" s="341"/>
      <c r="P36" s="341"/>
      <c r="Q36" s="341"/>
      <c r="R36" s="341"/>
      <c r="S36" s="341"/>
      <c r="T36" s="341"/>
      <c r="U36" s="341"/>
      <c r="V36" s="341"/>
      <c r="W36" s="341"/>
      <c r="X36" s="341"/>
      <c r="Y36" s="341"/>
      <c r="Z36" s="341"/>
      <c r="AA36" s="341"/>
      <c r="AB36" s="341"/>
      <c r="AC36" s="341"/>
      <c r="AD36" s="341"/>
      <c r="AE36" s="341"/>
      <c r="AF36" s="341"/>
      <c r="AG36" s="341"/>
      <c r="AH36" s="341"/>
      <c r="AI36" s="341"/>
      <c r="AJ36" s="341"/>
      <c r="AK36" s="341"/>
      <c r="AL36" s="341"/>
      <c r="AM36" s="341"/>
      <c r="AN36" s="341"/>
      <c r="AO36" s="341"/>
      <c r="AP36" s="341"/>
      <c r="AQ36" s="341"/>
      <c r="AR36" s="341"/>
      <c r="AS36" s="341"/>
      <c r="AT36" s="341"/>
      <c r="AU36" s="341"/>
      <c r="AV36" s="341"/>
      <c r="AW36" s="341"/>
      <c r="AX36" s="341"/>
      <c r="AY36" s="341"/>
      <c r="AZ36" s="341"/>
      <c r="BA36" s="342"/>
    </row>
    <row r="37" spans="2:53" ht="15" customHeight="1" x14ac:dyDescent="0.15">
      <c r="C37" s="339" t="str">
        <f>IF(入力シート!B57="","",入力シート!B57)</f>
        <v/>
      </c>
      <c r="D37" s="340"/>
      <c r="E37" s="340"/>
      <c r="F37" s="340"/>
      <c r="G37" s="340"/>
      <c r="H37" s="340"/>
      <c r="I37" s="340"/>
      <c r="J37" s="340"/>
      <c r="K37" s="340"/>
      <c r="L37" s="340"/>
      <c r="M37" s="341" t="str">
        <f>IF(入力シート!M57="","",入力シート!M57)</f>
        <v/>
      </c>
      <c r="N37" s="341"/>
      <c r="O37" s="341"/>
      <c r="P37" s="341"/>
      <c r="Q37" s="341"/>
      <c r="R37" s="341"/>
      <c r="S37" s="341"/>
      <c r="T37" s="341"/>
      <c r="U37" s="341"/>
      <c r="V37" s="341"/>
      <c r="W37" s="341"/>
      <c r="X37" s="341"/>
      <c r="Y37" s="341"/>
      <c r="Z37" s="341"/>
      <c r="AA37" s="341"/>
      <c r="AB37" s="341"/>
      <c r="AC37" s="341"/>
      <c r="AD37" s="341"/>
      <c r="AE37" s="341"/>
      <c r="AF37" s="341"/>
      <c r="AG37" s="341"/>
      <c r="AH37" s="341"/>
      <c r="AI37" s="341"/>
      <c r="AJ37" s="341"/>
      <c r="AK37" s="341"/>
      <c r="AL37" s="341"/>
      <c r="AM37" s="341"/>
      <c r="AN37" s="341"/>
      <c r="AO37" s="341"/>
      <c r="AP37" s="341"/>
      <c r="AQ37" s="341"/>
      <c r="AR37" s="341"/>
      <c r="AS37" s="341"/>
      <c r="AT37" s="341"/>
      <c r="AU37" s="341"/>
      <c r="AV37" s="341"/>
      <c r="AW37" s="341"/>
      <c r="AX37" s="341"/>
      <c r="AY37" s="341"/>
      <c r="AZ37" s="341"/>
      <c r="BA37" s="342"/>
    </row>
    <row r="38" spans="2:53" ht="15" customHeight="1" x14ac:dyDescent="0.15">
      <c r="C38" s="339"/>
      <c r="D38" s="340"/>
      <c r="E38" s="340"/>
      <c r="F38" s="340"/>
      <c r="G38" s="340"/>
      <c r="H38" s="340"/>
      <c r="I38" s="340"/>
      <c r="J38" s="340"/>
      <c r="K38" s="340"/>
      <c r="L38" s="340"/>
      <c r="M38" s="341"/>
      <c r="N38" s="341"/>
      <c r="O38" s="341"/>
      <c r="P38" s="341"/>
      <c r="Q38" s="341"/>
      <c r="R38" s="341"/>
      <c r="S38" s="341"/>
      <c r="T38" s="341"/>
      <c r="U38" s="341"/>
      <c r="V38" s="341"/>
      <c r="W38" s="341"/>
      <c r="X38" s="341"/>
      <c r="Y38" s="341"/>
      <c r="Z38" s="341"/>
      <c r="AA38" s="341"/>
      <c r="AB38" s="341"/>
      <c r="AC38" s="341"/>
      <c r="AD38" s="341"/>
      <c r="AE38" s="341"/>
      <c r="AF38" s="341"/>
      <c r="AG38" s="341"/>
      <c r="AH38" s="341"/>
      <c r="AI38" s="341"/>
      <c r="AJ38" s="341"/>
      <c r="AK38" s="341"/>
      <c r="AL38" s="341"/>
      <c r="AM38" s="341"/>
      <c r="AN38" s="341"/>
      <c r="AO38" s="341"/>
      <c r="AP38" s="341"/>
      <c r="AQ38" s="341"/>
      <c r="AR38" s="341"/>
      <c r="AS38" s="341"/>
      <c r="AT38" s="341"/>
      <c r="AU38" s="341"/>
      <c r="AV38" s="341"/>
      <c r="AW38" s="341"/>
      <c r="AX38" s="341"/>
      <c r="AY38" s="341"/>
      <c r="AZ38" s="341"/>
      <c r="BA38" s="342"/>
    </row>
    <row r="39" spans="2:53" ht="15" customHeight="1" x14ac:dyDescent="0.15">
      <c r="C39" s="339" t="str">
        <f>IF(入力シート!B59="","",入力シート!B59)</f>
        <v/>
      </c>
      <c r="D39" s="340"/>
      <c r="E39" s="340"/>
      <c r="F39" s="340"/>
      <c r="G39" s="340"/>
      <c r="H39" s="340"/>
      <c r="I39" s="340"/>
      <c r="J39" s="340"/>
      <c r="K39" s="340"/>
      <c r="L39" s="340"/>
      <c r="M39" s="341" t="str">
        <f>IF(入力シート!M59="","",入力シート!M59)</f>
        <v/>
      </c>
      <c r="N39" s="341"/>
      <c r="O39" s="341"/>
      <c r="P39" s="341"/>
      <c r="Q39" s="341"/>
      <c r="R39" s="341"/>
      <c r="S39" s="341"/>
      <c r="T39" s="341"/>
      <c r="U39" s="341"/>
      <c r="V39" s="341"/>
      <c r="W39" s="341"/>
      <c r="X39" s="341"/>
      <c r="Y39" s="341"/>
      <c r="Z39" s="341"/>
      <c r="AA39" s="341"/>
      <c r="AB39" s="341"/>
      <c r="AC39" s="341"/>
      <c r="AD39" s="341"/>
      <c r="AE39" s="341"/>
      <c r="AF39" s="341"/>
      <c r="AG39" s="341"/>
      <c r="AH39" s="341"/>
      <c r="AI39" s="341"/>
      <c r="AJ39" s="341"/>
      <c r="AK39" s="341"/>
      <c r="AL39" s="341"/>
      <c r="AM39" s="341"/>
      <c r="AN39" s="341"/>
      <c r="AO39" s="341"/>
      <c r="AP39" s="341"/>
      <c r="AQ39" s="341"/>
      <c r="AR39" s="341"/>
      <c r="AS39" s="341"/>
      <c r="AT39" s="341"/>
      <c r="AU39" s="341"/>
      <c r="AV39" s="341"/>
      <c r="AW39" s="341"/>
      <c r="AX39" s="341"/>
      <c r="AY39" s="341"/>
      <c r="AZ39" s="341"/>
      <c r="BA39" s="342"/>
    </row>
    <row r="40" spans="2:53" ht="15" customHeight="1" thickBot="1" x14ac:dyDescent="0.2">
      <c r="C40" s="343"/>
      <c r="D40" s="344"/>
      <c r="E40" s="344"/>
      <c r="F40" s="344"/>
      <c r="G40" s="344"/>
      <c r="H40" s="344"/>
      <c r="I40" s="344"/>
      <c r="J40" s="344"/>
      <c r="K40" s="344"/>
      <c r="L40" s="344"/>
      <c r="M40" s="345"/>
      <c r="N40" s="345"/>
      <c r="O40" s="345"/>
      <c r="P40" s="345"/>
      <c r="Q40" s="345"/>
      <c r="R40" s="345"/>
      <c r="S40" s="345"/>
      <c r="T40" s="345"/>
      <c r="U40" s="345"/>
      <c r="V40" s="345"/>
      <c r="W40" s="345"/>
      <c r="X40" s="345"/>
      <c r="Y40" s="345"/>
      <c r="Z40" s="345"/>
      <c r="AA40" s="345"/>
      <c r="AB40" s="345"/>
      <c r="AC40" s="345"/>
      <c r="AD40" s="345"/>
      <c r="AE40" s="345"/>
      <c r="AF40" s="345"/>
      <c r="AG40" s="345"/>
      <c r="AH40" s="345"/>
      <c r="AI40" s="345"/>
      <c r="AJ40" s="345"/>
      <c r="AK40" s="345"/>
      <c r="AL40" s="345"/>
      <c r="AM40" s="345"/>
      <c r="AN40" s="345"/>
      <c r="AO40" s="345"/>
      <c r="AP40" s="345"/>
      <c r="AQ40" s="345"/>
      <c r="AR40" s="345"/>
      <c r="AS40" s="345"/>
      <c r="AT40" s="345"/>
      <c r="AU40" s="345"/>
      <c r="AV40" s="345"/>
      <c r="AW40" s="345"/>
      <c r="AX40" s="345"/>
      <c r="AY40" s="345"/>
      <c r="AZ40" s="345"/>
      <c r="BA40" s="346"/>
    </row>
    <row r="41" spans="2:53" s="5" customFormat="1" ht="4.5" customHeight="1" x14ac:dyDescent="0.15">
      <c r="B41" s="4"/>
    </row>
    <row r="42" spans="2:53" s="5" customFormat="1" ht="15" customHeight="1" x14ac:dyDescent="0.15">
      <c r="B42" s="4" t="s">
        <v>217</v>
      </c>
    </row>
    <row r="43" spans="2:53" s="5" customFormat="1" ht="4.5" customHeight="1" x14ac:dyDescent="0.15">
      <c r="B43" s="4"/>
    </row>
    <row r="44" spans="2:53" ht="15" customHeight="1" x14ac:dyDescent="0.15">
      <c r="C44" s="332" t="s">
        <v>218</v>
      </c>
      <c r="D44" s="333"/>
      <c r="E44" s="333"/>
      <c r="F44" s="333"/>
      <c r="G44" s="333"/>
      <c r="H44" s="333"/>
      <c r="I44" s="333"/>
      <c r="J44" s="333"/>
      <c r="K44" s="333"/>
      <c r="L44" s="333"/>
      <c r="M44" s="333"/>
      <c r="N44" s="333"/>
      <c r="O44" s="333"/>
      <c r="P44" s="333"/>
      <c r="Q44" s="333"/>
      <c r="R44" s="333"/>
      <c r="S44" s="333"/>
      <c r="T44" s="333"/>
      <c r="U44" s="333"/>
      <c r="V44" s="333"/>
      <c r="W44" s="334"/>
      <c r="X44" s="332" t="s">
        <v>219</v>
      </c>
      <c r="Y44" s="333"/>
      <c r="Z44" s="333"/>
      <c r="AA44" s="333"/>
      <c r="AB44" s="333"/>
      <c r="AC44" s="333"/>
      <c r="AD44" s="333"/>
      <c r="AE44" s="333"/>
      <c r="AF44" s="333"/>
      <c r="AG44" s="333"/>
      <c r="AH44" s="333"/>
      <c r="AI44" s="333"/>
      <c r="AJ44" s="333"/>
      <c r="AK44" s="333"/>
      <c r="AL44" s="333"/>
      <c r="AM44" s="333"/>
      <c r="AN44" s="333"/>
      <c r="AO44" s="333"/>
      <c r="AP44" s="333"/>
      <c r="AQ44" s="333"/>
      <c r="AR44" s="334"/>
      <c r="AS44" s="332" t="s">
        <v>220</v>
      </c>
      <c r="AT44" s="333"/>
      <c r="AU44" s="333"/>
      <c r="AV44" s="333"/>
      <c r="AW44" s="333"/>
      <c r="AX44" s="333"/>
      <c r="AY44" s="333"/>
      <c r="AZ44" s="333"/>
      <c r="BA44" s="334"/>
    </row>
    <row r="45" spans="2:53" ht="15" customHeight="1" x14ac:dyDescent="0.15">
      <c r="C45" s="335" t="s">
        <v>221</v>
      </c>
      <c r="D45" s="336"/>
      <c r="E45" s="336"/>
      <c r="F45" s="336"/>
      <c r="G45" s="336"/>
      <c r="H45" s="336"/>
      <c r="I45" s="336"/>
      <c r="J45" s="336"/>
      <c r="K45" s="336"/>
      <c r="L45" s="336"/>
      <c r="M45" s="336"/>
      <c r="N45" s="336"/>
      <c r="O45" s="336"/>
      <c r="P45" s="337"/>
      <c r="Q45" s="336" t="s">
        <v>222</v>
      </c>
      <c r="R45" s="336"/>
      <c r="S45" s="336"/>
      <c r="T45" s="336"/>
      <c r="U45" s="336"/>
      <c r="V45" s="336"/>
      <c r="W45" s="338"/>
      <c r="X45" s="335" t="s">
        <v>221</v>
      </c>
      <c r="Y45" s="336"/>
      <c r="Z45" s="336"/>
      <c r="AA45" s="336"/>
      <c r="AB45" s="336"/>
      <c r="AC45" s="336"/>
      <c r="AD45" s="336"/>
      <c r="AE45" s="336"/>
      <c r="AF45" s="336"/>
      <c r="AG45" s="336"/>
      <c r="AH45" s="336"/>
      <c r="AI45" s="336"/>
      <c r="AJ45" s="336"/>
      <c r="AK45" s="337"/>
      <c r="AL45" s="336" t="s">
        <v>222</v>
      </c>
      <c r="AM45" s="336"/>
      <c r="AN45" s="336"/>
      <c r="AO45" s="336"/>
      <c r="AP45" s="336"/>
      <c r="AQ45" s="336"/>
      <c r="AR45" s="338"/>
      <c r="AS45" s="347"/>
      <c r="AT45" s="348"/>
      <c r="AU45" s="348"/>
      <c r="AV45" s="348"/>
      <c r="AW45" s="348"/>
      <c r="AX45" s="348"/>
      <c r="AY45" s="348"/>
      <c r="AZ45" s="348"/>
      <c r="BA45" s="349"/>
    </row>
    <row r="46" spans="2:53" ht="15" customHeight="1" x14ac:dyDescent="0.15">
      <c r="C46" s="319" t="s">
        <v>223</v>
      </c>
      <c r="D46" s="320"/>
      <c r="E46" s="320"/>
      <c r="F46" s="320"/>
      <c r="G46" s="320"/>
      <c r="H46" s="320"/>
      <c r="I46" s="320"/>
      <c r="J46" s="320"/>
      <c r="K46" s="320"/>
      <c r="L46" s="320"/>
      <c r="M46" s="320"/>
      <c r="N46" s="320"/>
      <c r="O46" s="320"/>
      <c r="P46" s="321"/>
      <c r="Q46" s="322">
        <f>X20</f>
        <v>0</v>
      </c>
      <c r="R46" s="322"/>
      <c r="S46" s="322"/>
      <c r="T46" s="322"/>
      <c r="U46" s="322"/>
      <c r="V46" s="322"/>
      <c r="W46" s="323"/>
      <c r="X46" s="319" t="s">
        <v>224</v>
      </c>
      <c r="Y46" s="320"/>
      <c r="Z46" s="320"/>
      <c r="AA46" s="320"/>
      <c r="AB46" s="320"/>
      <c r="AC46" s="320"/>
      <c r="AD46" s="320"/>
      <c r="AE46" s="320"/>
      <c r="AF46" s="320"/>
      <c r="AG46" s="320"/>
      <c r="AH46" s="320"/>
      <c r="AI46" s="320"/>
      <c r="AJ46" s="320"/>
      <c r="AK46" s="321"/>
      <c r="AL46" s="322"/>
      <c r="AM46" s="322"/>
      <c r="AN46" s="322"/>
      <c r="AO46" s="322"/>
      <c r="AP46" s="322"/>
      <c r="AQ46" s="322"/>
      <c r="AR46" s="323"/>
      <c r="AS46" s="350"/>
      <c r="AT46" s="351"/>
      <c r="AU46" s="351"/>
      <c r="AV46" s="351"/>
      <c r="AW46" s="351"/>
      <c r="AX46" s="351"/>
      <c r="AY46" s="351"/>
      <c r="AZ46" s="351"/>
      <c r="BA46" s="352"/>
    </row>
    <row r="47" spans="2:53" ht="15" customHeight="1" x14ac:dyDescent="0.15">
      <c r="C47" s="319" t="s">
        <v>225</v>
      </c>
      <c r="D47" s="320"/>
      <c r="E47" s="320"/>
      <c r="F47" s="320"/>
      <c r="G47" s="320"/>
      <c r="H47" s="320"/>
      <c r="I47" s="320"/>
      <c r="J47" s="320"/>
      <c r="K47" s="320"/>
      <c r="L47" s="320"/>
      <c r="M47" s="320"/>
      <c r="N47" s="320"/>
      <c r="O47" s="320"/>
      <c r="P47" s="321"/>
      <c r="Q47" s="322">
        <f>AB20</f>
        <v>0</v>
      </c>
      <c r="R47" s="322"/>
      <c r="S47" s="322"/>
      <c r="T47" s="322"/>
      <c r="U47" s="322"/>
      <c r="V47" s="322"/>
      <c r="W47" s="323"/>
      <c r="X47" s="319" t="s">
        <v>226</v>
      </c>
      <c r="Y47" s="320"/>
      <c r="Z47" s="320"/>
      <c r="AA47" s="320"/>
      <c r="AB47" s="320"/>
      <c r="AC47" s="320"/>
      <c r="AD47" s="320"/>
      <c r="AE47" s="320"/>
      <c r="AF47" s="320"/>
      <c r="AG47" s="320"/>
      <c r="AH47" s="320"/>
      <c r="AI47" s="320"/>
      <c r="AJ47" s="320"/>
      <c r="AK47" s="321"/>
      <c r="AL47" s="322"/>
      <c r="AM47" s="322"/>
      <c r="AN47" s="322"/>
      <c r="AO47" s="322"/>
      <c r="AP47" s="322"/>
      <c r="AQ47" s="322"/>
      <c r="AR47" s="323"/>
      <c r="AS47" s="350"/>
      <c r="AT47" s="351"/>
      <c r="AU47" s="351"/>
      <c r="AV47" s="351"/>
      <c r="AW47" s="351"/>
      <c r="AX47" s="351"/>
      <c r="AY47" s="351"/>
      <c r="AZ47" s="351"/>
      <c r="BA47" s="352"/>
    </row>
    <row r="48" spans="2:53" ht="15" customHeight="1" x14ac:dyDescent="0.15">
      <c r="C48" s="319" t="s">
        <v>51</v>
      </c>
      <c r="D48" s="320"/>
      <c r="E48" s="320"/>
      <c r="F48" s="320"/>
      <c r="G48" s="320"/>
      <c r="H48" s="320"/>
      <c r="I48" s="320"/>
      <c r="J48" s="320"/>
      <c r="K48" s="320"/>
      <c r="L48" s="320"/>
      <c r="M48" s="320"/>
      <c r="N48" s="320"/>
      <c r="O48" s="320"/>
      <c r="P48" s="321"/>
      <c r="Q48" s="322">
        <f>AF20</f>
        <v>0</v>
      </c>
      <c r="R48" s="322"/>
      <c r="S48" s="322"/>
      <c r="T48" s="322"/>
      <c r="U48" s="322"/>
      <c r="V48" s="322"/>
      <c r="W48" s="323"/>
      <c r="X48" s="319" t="s">
        <v>227</v>
      </c>
      <c r="Y48" s="320"/>
      <c r="Z48" s="320"/>
      <c r="AA48" s="320"/>
      <c r="AB48" s="320"/>
      <c r="AC48" s="320"/>
      <c r="AD48" s="320"/>
      <c r="AE48" s="320"/>
      <c r="AF48" s="320"/>
      <c r="AG48" s="320"/>
      <c r="AH48" s="320"/>
      <c r="AI48" s="320"/>
      <c r="AJ48" s="320"/>
      <c r="AK48" s="321"/>
      <c r="AL48" s="322">
        <f>M20</f>
        <v>0</v>
      </c>
      <c r="AM48" s="322"/>
      <c r="AN48" s="322"/>
      <c r="AO48" s="322"/>
      <c r="AP48" s="322"/>
      <c r="AQ48" s="322"/>
      <c r="AR48" s="323"/>
      <c r="AS48" s="350"/>
      <c r="AT48" s="351"/>
      <c r="AU48" s="351"/>
      <c r="AV48" s="351"/>
      <c r="AW48" s="351"/>
      <c r="AX48" s="351"/>
      <c r="AY48" s="351"/>
      <c r="AZ48" s="351"/>
      <c r="BA48" s="352"/>
    </row>
    <row r="49" spans="2:53" ht="15" customHeight="1" x14ac:dyDescent="0.15">
      <c r="C49" s="319"/>
      <c r="D49" s="320"/>
      <c r="E49" s="320"/>
      <c r="F49" s="320"/>
      <c r="G49" s="320"/>
      <c r="H49" s="320"/>
      <c r="I49" s="320"/>
      <c r="J49" s="320"/>
      <c r="K49" s="320"/>
      <c r="L49" s="320"/>
      <c r="M49" s="320"/>
      <c r="N49" s="320"/>
      <c r="O49" s="320"/>
      <c r="P49" s="321"/>
      <c r="Q49" s="322"/>
      <c r="R49" s="322"/>
      <c r="S49" s="322"/>
      <c r="T49" s="322"/>
      <c r="U49" s="322"/>
      <c r="V49" s="322"/>
      <c r="W49" s="323"/>
      <c r="X49" s="319" t="s">
        <v>228</v>
      </c>
      <c r="Y49" s="320"/>
      <c r="Z49" s="320"/>
      <c r="AA49" s="320"/>
      <c r="AB49" s="320"/>
      <c r="AC49" s="320"/>
      <c r="AD49" s="320"/>
      <c r="AE49" s="320"/>
      <c r="AF49" s="320"/>
      <c r="AG49" s="320"/>
      <c r="AH49" s="320"/>
      <c r="AI49" s="320"/>
      <c r="AJ49" s="320"/>
      <c r="AK49" s="321"/>
      <c r="AL49" s="322"/>
      <c r="AM49" s="322"/>
      <c r="AN49" s="322"/>
      <c r="AO49" s="322"/>
      <c r="AP49" s="322"/>
      <c r="AQ49" s="322"/>
      <c r="AR49" s="323"/>
      <c r="AS49" s="350"/>
      <c r="AT49" s="351"/>
      <c r="AU49" s="351"/>
      <c r="AV49" s="351"/>
      <c r="AW49" s="351"/>
      <c r="AX49" s="351"/>
      <c r="AY49" s="351"/>
      <c r="AZ49" s="351"/>
      <c r="BA49" s="352"/>
    </row>
    <row r="50" spans="2:53" ht="15" customHeight="1" x14ac:dyDescent="0.15">
      <c r="C50" s="319"/>
      <c r="D50" s="320"/>
      <c r="E50" s="320"/>
      <c r="F50" s="320"/>
      <c r="G50" s="320"/>
      <c r="H50" s="320"/>
      <c r="I50" s="320"/>
      <c r="J50" s="320"/>
      <c r="K50" s="320"/>
      <c r="L50" s="320"/>
      <c r="M50" s="320"/>
      <c r="N50" s="320"/>
      <c r="O50" s="320"/>
      <c r="P50" s="321"/>
      <c r="Q50" s="322"/>
      <c r="R50" s="322"/>
      <c r="S50" s="322"/>
      <c r="T50" s="322"/>
      <c r="U50" s="322"/>
      <c r="V50" s="322"/>
      <c r="W50" s="323"/>
      <c r="X50" s="319" t="s">
        <v>229</v>
      </c>
      <c r="Y50" s="320"/>
      <c r="Z50" s="320"/>
      <c r="AA50" s="320"/>
      <c r="AB50" s="320"/>
      <c r="AC50" s="320"/>
      <c r="AD50" s="320"/>
      <c r="AE50" s="320"/>
      <c r="AF50" s="320"/>
      <c r="AG50" s="320"/>
      <c r="AH50" s="320"/>
      <c r="AI50" s="320"/>
      <c r="AJ50" s="320"/>
      <c r="AK50" s="321"/>
      <c r="AL50" s="322"/>
      <c r="AM50" s="322"/>
      <c r="AN50" s="322"/>
      <c r="AO50" s="322"/>
      <c r="AP50" s="322"/>
      <c r="AQ50" s="322"/>
      <c r="AR50" s="323"/>
      <c r="AS50" s="350"/>
      <c r="AT50" s="351"/>
      <c r="AU50" s="351"/>
      <c r="AV50" s="351"/>
      <c r="AW50" s="351"/>
      <c r="AX50" s="351"/>
      <c r="AY50" s="351"/>
      <c r="AZ50" s="351"/>
      <c r="BA50" s="352"/>
    </row>
    <row r="51" spans="2:53" ht="15" customHeight="1" x14ac:dyDescent="0.15">
      <c r="C51" s="324"/>
      <c r="D51" s="325"/>
      <c r="E51" s="325"/>
      <c r="F51" s="325"/>
      <c r="G51" s="325"/>
      <c r="H51" s="325"/>
      <c r="I51" s="325"/>
      <c r="J51" s="325"/>
      <c r="K51" s="325"/>
      <c r="L51" s="325"/>
      <c r="M51" s="325"/>
      <c r="N51" s="325"/>
      <c r="O51" s="325"/>
      <c r="P51" s="326"/>
      <c r="Q51" s="327"/>
      <c r="R51" s="327"/>
      <c r="S51" s="327"/>
      <c r="T51" s="327"/>
      <c r="U51" s="327"/>
      <c r="V51" s="327"/>
      <c r="W51" s="328"/>
      <c r="X51" s="324"/>
      <c r="Y51" s="325"/>
      <c r="Z51" s="325"/>
      <c r="AA51" s="325"/>
      <c r="AB51" s="325"/>
      <c r="AC51" s="325"/>
      <c r="AD51" s="325"/>
      <c r="AE51" s="325"/>
      <c r="AF51" s="325"/>
      <c r="AG51" s="325"/>
      <c r="AH51" s="325"/>
      <c r="AI51" s="325"/>
      <c r="AJ51" s="325"/>
      <c r="AK51" s="326"/>
      <c r="AL51" s="327"/>
      <c r="AM51" s="327"/>
      <c r="AN51" s="327"/>
      <c r="AO51" s="327"/>
      <c r="AP51" s="327"/>
      <c r="AQ51" s="327"/>
      <c r="AR51" s="328"/>
      <c r="AS51" s="353"/>
      <c r="AT51" s="354"/>
      <c r="AU51" s="354"/>
      <c r="AV51" s="354"/>
      <c r="AW51" s="354"/>
      <c r="AX51" s="354"/>
      <c r="AY51" s="354"/>
      <c r="AZ51" s="354"/>
      <c r="BA51" s="355"/>
    </row>
    <row r="52" spans="2:53" ht="15" customHeight="1" x14ac:dyDescent="0.15">
      <c r="C52" s="314" t="s">
        <v>230</v>
      </c>
      <c r="D52" s="315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315"/>
      <c r="P52" s="316"/>
      <c r="Q52" s="317">
        <f>SUM(Q46:W51)</f>
        <v>0</v>
      </c>
      <c r="R52" s="317"/>
      <c r="S52" s="317"/>
      <c r="T52" s="317"/>
      <c r="U52" s="317"/>
      <c r="V52" s="317"/>
      <c r="W52" s="318"/>
      <c r="X52" s="314" t="s">
        <v>231</v>
      </c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K52" s="316"/>
      <c r="AL52" s="317">
        <f>SUM(AL46:AR51)</f>
        <v>0</v>
      </c>
      <c r="AM52" s="317"/>
      <c r="AN52" s="317"/>
      <c r="AO52" s="317"/>
      <c r="AP52" s="317"/>
      <c r="AQ52" s="317"/>
      <c r="AR52" s="318"/>
      <c r="AS52" s="297">
        <f>Q52-AL52</f>
        <v>0</v>
      </c>
      <c r="AT52" s="297"/>
      <c r="AU52" s="297"/>
      <c r="AV52" s="297"/>
      <c r="AW52" s="297"/>
      <c r="AX52" s="297"/>
      <c r="AY52" s="297"/>
      <c r="AZ52" s="297"/>
      <c r="BA52" s="298"/>
    </row>
    <row r="53" spans="2:53" s="23" customFormat="1" ht="5.25" customHeight="1" x14ac:dyDescent="0.15">
      <c r="C53" s="27"/>
      <c r="D53" s="27"/>
      <c r="E53" s="27"/>
      <c r="F53" s="27"/>
      <c r="G53" s="27"/>
      <c r="H53" s="27"/>
      <c r="I53" s="27"/>
      <c r="J53" s="27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</row>
    <row r="54" spans="2:53" ht="15" customHeight="1" x14ac:dyDescent="0.15">
      <c r="B54" s="4" t="s">
        <v>232</v>
      </c>
    </row>
    <row r="55" spans="2:53" s="5" customFormat="1" ht="4.5" customHeight="1" x14ac:dyDescent="0.15">
      <c r="B55" s="4"/>
    </row>
    <row r="56" spans="2:53" ht="15" customHeight="1" x14ac:dyDescent="0.15">
      <c r="C56" s="299" t="s">
        <v>233</v>
      </c>
      <c r="D56" s="108"/>
      <c r="E56" s="108"/>
      <c r="F56" s="108"/>
      <c r="G56" s="108"/>
      <c r="H56" s="108"/>
      <c r="I56" s="108"/>
      <c r="J56" s="111"/>
      <c r="K56" s="300" t="str">
        <f>入力シート!K76&amp;""</f>
        <v/>
      </c>
      <c r="L56" s="300"/>
      <c r="M56" s="300"/>
      <c r="N56" s="300"/>
      <c r="O56" s="300"/>
      <c r="P56" s="300"/>
      <c r="Q56" s="300"/>
      <c r="R56" s="300"/>
      <c r="S56" s="300"/>
      <c r="T56" s="300"/>
      <c r="U56" s="300"/>
      <c r="V56" s="300"/>
      <c r="W56" s="300"/>
      <c r="X56" s="300"/>
      <c r="Y56" s="300"/>
      <c r="Z56" s="300"/>
      <c r="AA56" s="300"/>
      <c r="AB56" s="300"/>
      <c r="AC56" s="300"/>
      <c r="AD56" s="300"/>
      <c r="AE56" s="300"/>
      <c r="AF56" s="300"/>
      <c r="AG56" s="300"/>
      <c r="AH56" s="300"/>
      <c r="AI56" s="300"/>
      <c r="AJ56" s="300"/>
      <c r="AK56" s="300"/>
      <c r="AL56" s="300"/>
      <c r="AM56" s="300"/>
      <c r="AN56" s="300"/>
      <c r="AO56" s="300"/>
      <c r="AP56" s="300"/>
      <c r="AQ56" s="300"/>
      <c r="AR56" s="300"/>
      <c r="AS56" s="300"/>
      <c r="AT56" s="300"/>
      <c r="AU56" s="300"/>
      <c r="AV56" s="300"/>
      <c r="AW56" s="300"/>
      <c r="AX56" s="300"/>
      <c r="AY56" s="300"/>
      <c r="AZ56" s="300"/>
      <c r="BA56" s="301"/>
    </row>
    <row r="57" spans="2:53" ht="15" customHeight="1" thickBot="1" x14ac:dyDescent="0.2">
      <c r="C57" s="302" t="s">
        <v>234</v>
      </c>
      <c r="D57" s="303"/>
      <c r="E57" s="303"/>
      <c r="F57" s="303"/>
      <c r="G57" s="303"/>
      <c r="H57" s="303"/>
      <c r="I57" s="303"/>
      <c r="J57" s="304"/>
      <c r="K57" s="305" t="str">
        <f>入力シート!K77&amp;""</f>
        <v/>
      </c>
      <c r="L57" s="305"/>
      <c r="M57" s="305"/>
      <c r="N57" s="305"/>
      <c r="O57" s="305"/>
      <c r="P57" s="305"/>
      <c r="Q57" s="305"/>
      <c r="R57" s="305"/>
      <c r="S57" s="305"/>
      <c r="T57" s="305"/>
      <c r="U57" s="305"/>
      <c r="V57" s="305"/>
      <c r="W57" s="305"/>
      <c r="X57" s="305"/>
      <c r="Y57" s="305"/>
      <c r="Z57" s="305"/>
      <c r="AA57" s="305"/>
      <c r="AB57" s="305"/>
      <c r="AC57" s="305"/>
      <c r="AD57" s="305"/>
      <c r="AE57" s="305"/>
      <c r="AF57" s="305"/>
      <c r="AG57" s="305"/>
      <c r="AH57" s="305"/>
      <c r="AI57" s="305"/>
      <c r="AJ57" s="305"/>
      <c r="AK57" s="305"/>
      <c r="AL57" s="305"/>
      <c r="AM57" s="305"/>
      <c r="AN57" s="305"/>
      <c r="AO57" s="305"/>
      <c r="AP57" s="305"/>
      <c r="AQ57" s="305"/>
      <c r="AR57" s="305"/>
      <c r="AS57" s="305"/>
      <c r="AT57" s="305"/>
      <c r="AU57" s="305"/>
      <c r="AV57" s="305"/>
      <c r="AW57" s="305"/>
      <c r="AX57" s="305"/>
      <c r="AY57" s="305"/>
      <c r="AZ57" s="305"/>
      <c r="BA57" s="306"/>
    </row>
    <row r="58" spans="2:53" ht="15" customHeight="1" x14ac:dyDescent="0.15">
      <c r="C58" s="309"/>
      <c r="D58" s="310"/>
      <c r="E58" s="310"/>
      <c r="F58" s="310"/>
      <c r="G58" s="310"/>
      <c r="H58" s="310"/>
      <c r="I58" s="310"/>
      <c r="J58" s="310"/>
      <c r="K58" s="311" t="s">
        <v>235</v>
      </c>
      <c r="L58" s="311"/>
      <c r="M58" s="311"/>
      <c r="N58" s="311"/>
      <c r="O58" s="311"/>
      <c r="P58" s="311"/>
      <c r="Q58" s="311"/>
      <c r="R58" s="311"/>
      <c r="S58" s="311" t="s">
        <v>236</v>
      </c>
      <c r="T58" s="311"/>
      <c r="U58" s="311"/>
      <c r="V58" s="311"/>
      <c r="W58" s="311"/>
      <c r="X58" s="311" t="s">
        <v>13</v>
      </c>
      <c r="Y58" s="311"/>
      <c r="Z58" s="311"/>
      <c r="AA58" s="311"/>
      <c r="AB58" s="311"/>
      <c r="AC58" s="311" t="s">
        <v>237</v>
      </c>
      <c r="AD58" s="311"/>
      <c r="AE58" s="311"/>
      <c r="AF58" s="311"/>
      <c r="AG58" s="311"/>
      <c r="AH58" s="311"/>
      <c r="AI58" s="311"/>
      <c r="AJ58" s="311"/>
      <c r="AK58" s="311" t="s">
        <v>238</v>
      </c>
      <c r="AL58" s="311"/>
      <c r="AM58" s="311"/>
      <c r="AN58" s="311"/>
      <c r="AO58" s="311"/>
      <c r="AP58" s="311" t="s">
        <v>137</v>
      </c>
      <c r="AQ58" s="311"/>
      <c r="AR58" s="311"/>
      <c r="AS58" s="311"/>
      <c r="AT58" s="311"/>
      <c r="AU58" s="311"/>
      <c r="AV58" s="311"/>
      <c r="AW58" s="311"/>
      <c r="AX58" s="311"/>
      <c r="AY58" s="311"/>
      <c r="AZ58" s="311"/>
      <c r="BA58" s="331"/>
    </row>
    <row r="59" spans="2:53" ht="15" customHeight="1" x14ac:dyDescent="0.15">
      <c r="C59" s="312" t="s">
        <v>239</v>
      </c>
      <c r="D59" s="313"/>
      <c r="E59" s="313"/>
      <c r="F59" s="313"/>
      <c r="G59" s="313"/>
      <c r="H59" s="313"/>
      <c r="I59" s="313"/>
      <c r="J59" s="313"/>
      <c r="K59" s="313" t="str">
        <f>入力シート!K79&amp;""</f>
        <v/>
      </c>
      <c r="L59" s="313"/>
      <c r="M59" s="313"/>
      <c r="N59" s="313"/>
      <c r="O59" s="313"/>
      <c r="P59" s="313"/>
      <c r="Q59" s="313"/>
      <c r="R59" s="313"/>
      <c r="S59" s="313" t="str">
        <f>入力シート!S79&amp;""</f>
        <v/>
      </c>
      <c r="T59" s="313"/>
      <c r="U59" s="313"/>
      <c r="V59" s="313"/>
      <c r="W59" s="313"/>
      <c r="X59" s="313" t="str">
        <f>入力シート!X79&amp;""</f>
        <v/>
      </c>
      <c r="Y59" s="313"/>
      <c r="Z59" s="313"/>
      <c r="AA59" s="313"/>
      <c r="AB59" s="313"/>
      <c r="AC59" s="313" t="str">
        <f>入力シート!AC79&amp;""</f>
        <v/>
      </c>
      <c r="AD59" s="313"/>
      <c r="AE59" s="313"/>
      <c r="AF59" s="313"/>
      <c r="AG59" s="313"/>
      <c r="AH59" s="313"/>
      <c r="AI59" s="313"/>
      <c r="AJ59" s="313"/>
      <c r="AK59" s="313" t="str">
        <f>入力シート!AK79&amp;""</f>
        <v/>
      </c>
      <c r="AL59" s="313"/>
      <c r="AM59" s="313"/>
      <c r="AN59" s="313"/>
      <c r="AO59" s="313"/>
      <c r="AP59" s="434" t="str">
        <f>入力シート!AP79&amp;""</f>
        <v/>
      </c>
      <c r="AQ59" s="434"/>
      <c r="AR59" s="434"/>
      <c r="AS59" s="434"/>
      <c r="AT59" s="434"/>
      <c r="AU59" s="434"/>
      <c r="AV59" s="434"/>
      <c r="AW59" s="434"/>
      <c r="AX59" s="434"/>
      <c r="AY59" s="434"/>
      <c r="AZ59" s="434"/>
      <c r="BA59" s="435"/>
    </row>
    <row r="60" spans="2:53" ht="15" customHeight="1" thickBot="1" x14ac:dyDescent="0.2">
      <c r="C60" s="307" t="s">
        <v>240</v>
      </c>
      <c r="D60" s="308"/>
      <c r="E60" s="308"/>
      <c r="F60" s="308"/>
      <c r="G60" s="308"/>
      <c r="H60" s="308"/>
      <c r="I60" s="308"/>
      <c r="J60" s="308"/>
      <c r="K60" s="308" t="str">
        <f>入力シート!K80&amp;""</f>
        <v/>
      </c>
      <c r="L60" s="308"/>
      <c r="M60" s="308"/>
      <c r="N60" s="308"/>
      <c r="O60" s="308"/>
      <c r="P60" s="308"/>
      <c r="Q60" s="308"/>
      <c r="R60" s="308"/>
      <c r="S60" s="308" t="str">
        <f>入力シート!S80&amp;""</f>
        <v/>
      </c>
      <c r="T60" s="308"/>
      <c r="U60" s="308"/>
      <c r="V60" s="308"/>
      <c r="W60" s="308"/>
      <c r="X60" s="308" t="str">
        <f>入力シート!X80&amp;""</f>
        <v/>
      </c>
      <c r="Y60" s="308"/>
      <c r="Z60" s="308"/>
      <c r="AA60" s="308"/>
      <c r="AB60" s="308"/>
      <c r="AC60" s="308" t="str">
        <f>入力シート!AC80&amp;""</f>
        <v/>
      </c>
      <c r="AD60" s="308"/>
      <c r="AE60" s="308"/>
      <c r="AF60" s="308"/>
      <c r="AG60" s="308"/>
      <c r="AH60" s="308"/>
      <c r="AI60" s="308"/>
      <c r="AJ60" s="308"/>
      <c r="AK60" s="308" t="str">
        <f>入力シート!AK80&amp;""</f>
        <v/>
      </c>
      <c r="AL60" s="308"/>
      <c r="AM60" s="308"/>
      <c r="AN60" s="308"/>
      <c r="AO60" s="308"/>
      <c r="AP60" s="432" t="str">
        <f>入力シート!AP80&amp;""</f>
        <v/>
      </c>
      <c r="AQ60" s="432"/>
      <c r="AR60" s="432"/>
      <c r="AS60" s="432"/>
      <c r="AT60" s="432"/>
      <c r="AU60" s="432"/>
      <c r="AV60" s="432"/>
      <c r="AW60" s="432"/>
      <c r="AX60" s="432"/>
      <c r="AY60" s="432"/>
      <c r="AZ60" s="432"/>
      <c r="BA60" s="433"/>
    </row>
  </sheetData>
  <sheetProtection sheet="1" objects="1" scenarios="1" selectLockedCells="1" selectUnlockedCells="1"/>
  <mergeCells count="217">
    <mergeCell ref="AP60:BA60"/>
    <mergeCell ref="AP59:BA59"/>
    <mergeCell ref="AP58:BA58"/>
    <mergeCell ref="B1:E1"/>
    <mergeCell ref="B2:BB2"/>
    <mergeCell ref="C6:W6"/>
    <mergeCell ref="X6:AI6"/>
    <mergeCell ref="AJ6:BA6"/>
    <mergeCell ref="C7:L7"/>
    <mergeCell ref="M7:P7"/>
    <mergeCell ref="Q7:W7"/>
    <mergeCell ref="X7:AA7"/>
    <mergeCell ref="AB7:AE7"/>
    <mergeCell ref="AF7:AI7"/>
    <mergeCell ref="AJ7:AM7"/>
    <mergeCell ref="AN7:BA7"/>
    <mergeCell ref="C8:L8"/>
    <mergeCell ref="M8:P8"/>
    <mergeCell ref="Q8:W8"/>
    <mergeCell ref="X8:AA8"/>
    <mergeCell ref="AJ8:AM8"/>
    <mergeCell ref="AN8:AR8"/>
    <mergeCell ref="AS8:AW8"/>
    <mergeCell ref="AX8:BA8"/>
    <mergeCell ref="C9:L9"/>
    <mergeCell ref="D10:L10"/>
    <mergeCell ref="M10:P10"/>
    <mergeCell ref="Q10:T10"/>
    <mergeCell ref="V10:W10"/>
    <mergeCell ref="X10:AA10"/>
    <mergeCell ref="AJ10:AM10"/>
    <mergeCell ref="AN10:AR10"/>
    <mergeCell ref="AS10:AW10"/>
    <mergeCell ref="AX10:BA10"/>
    <mergeCell ref="D11:L11"/>
    <mergeCell ref="M11:P11"/>
    <mergeCell ref="Q11:T11"/>
    <mergeCell ref="V11:W11"/>
    <mergeCell ref="X11:AA11"/>
    <mergeCell ref="AJ11:AM11"/>
    <mergeCell ref="AN11:AR11"/>
    <mergeCell ref="AS11:AW11"/>
    <mergeCell ref="AX11:BA11"/>
    <mergeCell ref="D12:L12"/>
    <mergeCell ref="M12:P12"/>
    <mergeCell ref="Q12:T12"/>
    <mergeCell ref="V12:W12"/>
    <mergeCell ref="X12:AA12"/>
    <mergeCell ref="AJ12:AM12"/>
    <mergeCell ref="AN12:AR12"/>
    <mergeCell ref="AS12:AW12"/>
    <mergeCell ref="AX12:BA12"/>
    <mergeCell ref="D13:L13"/>
    <mergeCell ref="M13:P13"/>
    <mergeCell ref="Q13:T13"/>
    <mergeCell ref="V13:W13"/>
    <mergeCell ref="X13:AA13"/>
    <mergeCell ref="AJ13:AM13"/>
    <mergeCell ref="AN13:AR13"/>
    <mergeCell ref="AS13:AW13"/>
    <mergeCell ref="AX13:BA13"/>
    <mergeCell ref="D14:L14"/>
    <mergeCell ref="M14:P14"/>
    <mergeCell ref="Q14:T14"/>
    <mergeCell ref="V14:W14"/>
    <mergeCell ref="X14:AA14"/>
    <mergeCell ref="AJ14:AM14"/>
    <mergeCell ref="AN14:AR14"/>
    <mergeCell ref="AS14:AW14"/>
    <mergeCell ref="AX14:BA14"/>
    <mergeCell ref="D15:L15"/>
    <mergeCell ref="M15:P15"/>
    <mergeCell ref="Q15:T15"/>
    <mergeCell ref="V15:W15"/>
    <mergeCell ref="X15:AA15"/>
    <mergeCell ref="AJ15:AM15"/>
    <mergeCell ref="AN15:AR15"/>
    <mergeCell ref="AS15:AW15"/>
    <mergeCell ref="AX15:BA15"/>
    <mergeCell ref="X17:AA17"/>
    <mergeCell ref="AJ17:AM17"/>
    <mergeCell ref="AN17:AR17"/>
    <mergeCell ref="AS17:AW17"/>
    <mergeCell ref="AX17:BA17"/>
    <mergeCell ref="D16:L16"/>
    <mergeCell ref="M16:P16"/>
    <mergeCell ref="Q16:T16"/>
    <mergeCell ref="V16:W16"/>
    <mergeCell ref="X16:AA16"/>
    <mergeCell ref="AJ16:AM16"/>
    <mergeCell ref="AN16:AR16"/>
    <mergeCell ref="AS16:AW16"/>
    <mergeCell ref="AX16:BA16"/>
    <mergeCell ref="D19:L19"/>
    <mergeCell ref="M19:P19"/>
    <mergeCell ref="Q19:T19"/>
    <mergeCell ref="V19:W19"/>
    <mergeCell ref="X19:AA19"/>
    <mergeCell ref="AJ19:AM19"/>
    <mergeCell ref="AN19:AR19"/>
    <mergeCell ref="AS19:AW19"/>
    <mergeCell ref="AX19:BA19"/>
    <mergeCell ref="AB8:AE19"/>
    <mergeCell ref="AF8:AI19"/>
    <mergeCell ref="D18:L18"/>
    <mergeCell ref="M18:P18"/>
    <mergeCell ref="Q18:T18"/>
    <mergeCell ref="V18:W18"/>
    <mergeCell ref="X18:AA18"/>
    <mergeCell ref="AJ18:AM18"/>
    <mergeCell ref="AN18:AR18"/>
    <mergeCell ref="AS18:AW18"/>
    <mergeCell ref="AX18:BA18"/>
    <mergeCell ref="D17:L17"/>
    <mergeCell ref="M17:P17"/>
    <mergeCell ref="Q17:T17"/>
    <mergeCell ref="V17:W17"/>
    <mergeCell ref="C20:L20"/>
    <mergeCell ref="M20:P20"/>
    <mergeCell ref="Q20:W20"/>
    <mergeCell ref="X20:AA20"/>
    <mergeCell ref="AB20:AE20"/>
    <mergeCell ref="AF20:AI20"/>
    <mergeCell ref="AJ20:AM20"/>
    <mergeCell ref="C24:L24"/>
    <mergeCell ref="M24:X24"/>
    <mergeCell ref="Y24:AI24"/>
    <mergeCell ref="AJ24:BB24"/>
    <mergeCell ref="C25:G25"/>
    <mergeCell ref="H25:J25"/>
    <mergeCell ref="K25:L25"/>
    <mergeCell ref="M25:O25"/>
    <mergeCell ref="Y25:AA25"/>
    <mergeCell ref="AJ25:AP25"/>
    <mergeCell ref="AQ25:AS25"/>
    <mergeCell ref="AT25:AV25"/>
    <mergeCell ref="D26:H26"/>
    <mergeCell ref="I26:L26"/>
    <mergeCell ref="M26:O26"/>
    <mergeCell ref="R26:U26"/>
    <mergeCell ref="Y26:AA26"/>
    <mergeCell ref="AD26:AF26"/>
    <mergeCell ref="AJ26:AM26"/>
    <mergeCell ref="AN26:AP26"/>
    <mergeCell ref="AS26:AU26"/>
    <mergeCell ref="AX26:AZ26"/>
    <mergeCell ref="C30:L30"/>
    <mergeCell ref="M30:BA30"/>
    <mergeCell ref="C44:W44"/>
    <mergeCell ref="X44:AR44"/>
    <mergeCell ref="AS44:BA44"/>
    <mergeCell ref="C45:P45"/>
    <mergeCell ref="Q45:W45"/>
    <mergeCell ref="X45:AK45"/>
    <mergeCell ref="AL45:AR45"/>
    <mergeCell ref="C37:L38"/>
    <mergeCell ref="M37:BA38"/>
    <mergeCell ref="C39:L40"/>
    <mergeCell ref="M39:BA40"/>
    <mergeCell ref="C31:L32"/>
    <mergeCell ref="M31:BA32"/>
    <mergeCell ref="C33:L34"/>
    <mergeCell ref="M33:BA34"/>
    <mergeCell ref="C35:L36"/>
    <mergeCell ref="M35:BA36"/>
    <mergeCell ref="AS45:BA51"/>
    <mergeCell ref="C46:P46"/>
    <mergeCell ref="Q46:W46"/>
    <mergeCell ref="X46:AK46"/>
    <mergeCell ref="AL46:AR46"/>
    <mergeCell ref="C47:P47"/>
    <mergeCell ref="Q47:W47"/>
    <mergeCell ref="X47:AK47"/>
    <mergeCell ref="AL47:AR47"/>
    <mergeCell ref="C48:P48"/>
    <mergeCell ref="Q48:W48"/>
    <mergeCell ref="X48:AK48"/>
    <mergeCell ref="AL48:AR48"/>
    <mergeCell ref="Q52:W52"/>
    <mergeCell ref="X52:AK52"/>
    <mergeCell ref="AL52:AR52"/>
    <mergeCell ref="C49:P49"/>
    <mergeCell ref="Q49:W49"/>
    <mergeCell ref="X49:AK49"/>
    <mergeCell ref="AL49:AR49"/>
    <mergeCell ref="C50:P50"/>
    <mergeCell ref="Q50:W50"/>
    <mergeCell ref="X50:AK50"/>
    <mergeCell ref="AL50:AR50"/>
    <mergeCell ref="C51:P51"/>
    <mergeCell ref="Q51:W51"/>
    <mergeCell ref="X51:AK51"/>
    <mergeCell ref="AL51:AR51"/>
    <mergeCell ref="AS52:BA52"/>
    <mergeCell ref="C56:J56"/>
    <mergeCell ref="K56:BA56"/>
    <mergeCell ref="C57:J57"/>
    <mergeCell ref="K57:BA57"/>
    <mergeCell ref="C60:J60"/>
    <mergeCell ref="K60:R60"/>
    <mergeCell ref="S60:W60"/>
    <mergeCell ref="X60:AB60"/>
    <mergeCell ref="AC60:AJ60"/>
    <mergeCell ref="AK60:AO60"/>
    <mergeCell ref="C58:J58"/>
    <mergeCell ref="K58:R58"/>
    <mergeCell ref="S58:W58"/>
    <mergeCell ref="X58:AB58"/>
    <mergeCell ref="AC58:AJ58"/>
    <mergeCell ref="AK58:AO58"/>
    <mergeCell ref="C59:J59"/>
    <mergeCell ref="K59:R59"/>
    <mergeCell ref="S59:W59"/>
    <mergeCell ref="X59:AB59"/>
    <mergeCell ref="AC59:AJ59"/>
    <mergeCell ref="AK59:AO59"/>
    <mergeCell ref="C52:P5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9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I50"/>
  <sheetViews>
    <sheetView showZeros="0" view="pageBreakPreview" zoomScaleSheetLayoutView="100" workbookViewId="0">
      <selection activeCell="B20" sqref="B20:AH22"/>
    </sheetView>
  </sheetViews>
  <sheetFormatPr defaultColWidth="2.375" defaultRowHeight="18.75" customHeight="1" x14ac:dyDescent="0.15"/>
  <cols>
    <col min="1" max="16384" width="2.375" style="4"/>
  </cols>
  <sheetData>
    <row r="1" spans="1:35" ht="18.75" customHeight="1" x14ac:dyDescent="0.15">
      <c r="AI1" s="22"/>
    </row>
    <row r="2" spans="1:35" ht="18.75" customHeight="1" x14ac:dyDescent="0.1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78"/>
      <c r="AA2" s="78"/>
      <c r="AB2" s="78"/>
      <c r="AC2" s="78"/>
      <c r="AD2" s="78"/>
      <c r="AE2" s="78"/>
      <c r="AF2" s="78"/>
      <c r="AG2" s="78"/>
      <c r="AH2" s="78"/>
      <c r="AI2" s="15"/>
    </row>
    <row r="3" spans="1:35" ht="18.75" customHeight="1" x14ac:dyDescent="0.15">
      <c r="X3" s="16"/>
      <c r="Y3" s="16"/>
      <c r="Z3" s="478" t="s">
        <v>241</v>
      </c>
      <c r="AA3" s="478"/>
      <c r="AB3" s="478"/>
      <c r="AC3" s="478"/>
      <c r="AD3" s="478"/>
      <c r="AE3" s="478"/>
      <c r="AF3" s="478"/>
      <c r="AG3" s="478"/>
      <c r="AH3" s="478"/>
    </row>
    <row r="4" spans="1:35" ht="18.75" customHeight="1" x14ac:dyDescent="0.15">
      <c r="X4" s="16"/>
      <c r="Y4" s="16"/>
      <c r="Z4" s="16"/>
      <c r="AA4" s="35"/>
      <c r="AB4" s="35"/>
      <c r="AC4" s="35"/>
      <c r="AD4" s="35"/>
      <c r="AE4" s="35"/>
      <c r="AF4" s="35"/>
      <c r="AG4" s="35"/>
      <c r="AH4" s="35"/>
    </row>
    <row r="5" spans="1:35" ht="18.75" customHeight="1" x14ac:dyDescent="0.15">
      <c r="X5" s="16"/>
      <c r="Y5" s="16"/>
      <c r="Z5" s="16"/>
      <c r="AA5" s="16"/>
      <c r="AB5" s="16"/>
      <c r="AC5" s="16"/>
      <c r="AD5" s="16"/>
      <c r="AE5" s="16"/>
      <c r="AF5" s="16"/>
      <c r="AG5" s="16"/>
    </row>
    <row r="6" spans="1:35" ht="18.75" customHeight="1" x14ac:dyDescent="0.15">
      <c r="A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</row>
    <row r="7" spans="1:35" ht="18.75" customHeight="1" x14ac:dyDescent="0.15">
      <c r="A7" s="14"/>
      <c r="C7" s="286" t="s">
        <v>242</v>
      </c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286"/>
      <c r="P7" s="286"/>
      <c r="Q7" s="286"/>
    </row>
    <row r="10" spans="1:35" ht="18.75" customHeight="1" x14ac:dyDescent="0.15">
      <c r="A10" s="14"/>
    </row>
    <row r="11" spans="1:35" ht="18.75" customHeight="1" x14ac:dyDescent="0.15">
      <c r="Q11" s="286" t="s">
        <v>7</v>
      </c>
      <c r="R11" s="286"/>
      <c r="S11" s="286"/>
      <c r="T11" s="286"/>
      <c r="U11" s="474">
        <f>入力シート!F5</f>
        <v>0</v>
      </c>
      <c r="V11" s="474"/>
      <c r="W11" s="474"/>
      <c r="X11" s="474"/>
      <c r="Y11" s="474"/>
      <c r="Z11" s="474"/>
      <c r="AA11" s="474"/>
      <c r="AB11" s="474"/>
      <c r="AC11" s="474"/>
      <c r="AD11" s="474"/>
      <c r="AE11" s="474"/>
      <c r="AF11" s="474"/>
      <c r="AG11" s="474"/>
      <c r="AH11" s="474"/>
    </row>
    <row r="12" spans="1:35" ht="18.75" customHeight="1" x14ac:dyDescent="0.15">
      <c r="A12" s="14"/>
      <c r="Q12" s="286" t="s">
        <v>243</v>
      </c>
      <c r="R12" s="286"/>
      <c r="S12" s="286"/>
      <c r="T12" s="286"/>
      <c r="U12" s="480">
        <f>入力シート!F6</f>
        <v>0</v>
      </c>
      <c r="V12" s="480"/>
      <c r="W12" s="480"/>
      <c r="X12" s="480"/>
      <c r="Y12" s="480"/>
      <c r="Z12" s="480"/>
      <c r="AA12" s="480"/>
      <c r="AB12" s="480"/>
      <c r="AC12" s="480"/>
      <c r="AD12" s="480"/>
      <c r="AE12" s="480"/>
      <c r="AF12" s="480"/>
      <c r="AG12" s="480"/>
      <c r="AH12" s="480"/>
    </row>
    <row r="13" spans="1:35" ht="18.75" customHeight="1" x14ac:dyDescent="0.15">
      <c r="A13" s="14"/>
      <c r="U13" s="480"/>
      <c r="V13" s="480"/>
      <c r="W13" s="480"/>
      <c r="X13" s="480"/>
      <c r="Y13" s="480"/>
      <c r="Z13" s="480"/>
      <c r="AA13" s="480"/>
      <c r="AB13" s="480"/>
      <c r="AC13" s="480"/>
      <c r="AD13" s="480"/>
      <c r="AE13" s="480"/>
      <c r="AF13" s="480"/>
      <c r="AG13" s="480"/>
      <c r="AH13" s="480"/>
    </row>
    <row r="14" spans="1:35" ht="18.75" customHeight="1" x14ac:dyDescent="0.15">
      <c r="A14" s="14"/>
      <c r="Q14" s="286" t="s">
        <v>244</v>
      </c>
      <c r="R14" s="286"/>
      <c r="S14" s="286"/>
      <c r="T14" s="286"/>
      <c r="U14" s="474">
        <f>入力シート!F7</f>
        <v>0</v>
      </c>
      <c r="V14" s="474"/>
      <c r="W14" s="474"/>
      <c r="X14" s="474"/>
      <c r="Y14" s="474"/>
      <c r="Z14" s="474"/>
      <c r="AA14" s="474"/>
      <c r="AB14" s="474"/>
      <c r="AC14" s="474"/>
      <c r="AD14" s="474"/>
      <c r="AE14" s="474"/>
      <c r="AF14" s="474"/>
      <c r="AG14" s="474"/>
      <c r="AH14" s="474"/>
    </row>
    <row r="15" spans="1:35" ht="18.75" customHeight="1" x14ac:dyDescent="0.15">
      <c r="A15" s="14"/>
      <c r="U15" s="16"/>
      <c r="V15" s="16"/>
      <c r="W15" s="16"/>
      <c r="X15" s="16"/>
      <c r="Y15" s="16"/>
      <c r="Z15" s="16"/>
      <c r="AA15" s="16"/>
      <c r="AB15" s="16"/>
      <c r="AC15" s="16"/>
      <c r="AD15" s="16"/>
    </row>
    <row r="16" spans="1:35" ht="18.75" customHeight="1" x14ac:dyDescent="0.15">
      <c r="A16" s="14"/>
      <c r="U16" s="16"/>
      <c r="V16" s="16"/>
      <c r="W16" s="16"/>
      <c r="X16" s="16"/>
      <c r="Y16" s="16"/>
      <c r="Z16" s="16"/>
      <c r="AA16" s="16"/>
      <c r="AB16" s="16"/>
      <c r="AC16" s="16"/>
      <c r="AD16" s="16"/>
    </row>
    <row r="17" spans="1:34" ht="18.75" customHeight="1" x14ac:dyDescent="0.15">
      <c r="C17" s="479" t="s">
        <v>245</v>
      </c>
      <c r="D17" s="479"/>
      <c r="E17" s="479"/>
      <c r="F17" s="479"/>
      <c r="G17" s="479"/>
      <c r="H17" s="479"/>
      <c r="I17" s="479"/>
      <c r="J17" s="479"/>
      <c r="K17" s="479"/>
      <c r="L17" s="479"/>
      <c r="M17" s="479"/>
      <c r="N17" s="479"/>
      <c r="O17" s="479"/>
      <c r="P17" s="479"/>
      <c r="Q17" s="479"/>
      <c r="R17" s="479"/>
      <c r="S17" s="479"/>
      <c r="T17" s="479"/>
      <c r="U17" s="479"/>
      <c r="V17" s="479"/>
      <c r="W17" s="479"/>
      <c r="X17" s="479"/>
      <c r="Y17" s="479"/>
      <c r="Z17" s="479"/>
      <c r="AA17" s="479"/>
      <c r="AB17" s="479"/>
      <c r="AC17" s="479"/>
      <c r="AD17" s="479"/>
      <c r="AE17" s="479"/>
      <c r="AF17" s="479"/>
      <c r="AG17" s="479"/>
    </row>
    <row r="18" spans="1:34" ht="18.75" customHeight="1" x14ac:dyDescent="0.15">
      <c r="A18" s="14"/>
    </row>
    <row r="19" spans="1:34" ht="18.75" customHeight="1" x14ac:dyDescent="0.15">
      <c r="A19" s="14"/>
    </row>
    <row r="20" spans="1:34" ht="17.25" customHeight="1" x14ac:dyDescent="0.15">
      <c r="A20" s="14"/>
      <c r="B20" s="471" t="s">
        <v>246</v>
      </c>
      <c r="C20" s="471"/>
      <c r="D20" s="471"/>
      <c r="E20" s="471"/>
      <c r="F20" s="471"/>
      <c r="G20" s="471"/>
      <c r="H20" s="471"/>
      <c r="I20" s="471"/>
      <c r="J20" s="471"/>
      <c r="K20" s="471"/>
      <c r="L20" s="471"/>
      <c r="M20" s="471"/>
      <c r="N20" s="471"/>
      <c r="O20" s="471"/>
      <c r="P20" s="471"/>
      <c r="Q20" s="471"/>
      <c r="R20" s="471"/>
      <c r="S20" s="471"/>
      <c r="T20" s="471"/>
      <c r="U20" s="471"/>
      <c r="V20" s="471"/>
      <c r="W20" s="471"/>
      <c r="X20" s="471"/>
      <c r="Y20" s="471"/>
      <c r="Z20" s="471"/>
      <c r="AA20" s="471"/>
      <c r="AB20" s="471"/>
      <c r="AC20" s="471"/>
      <c r="AD20" s="471"/>
      <c r="AE20" s="471"/>
      <c r="AF20" s="471"/>
      <c r="AG20" s="471"/>
      <c r="AH20" s="471"/>
    </row>
    <row r="21" spans="1:34" ht="17.25" customHeight="1" x14ac:dyDescent="0.15">
      <c r="B21" s="471"/>
      <c r="C21" s="471"/>
      <c r="D21" s="471"/>
      <c r="E21" s="471"/>
      <c r="F21" s="471"/>
      <c r="G21" s="471"/>
      <c r="H21" s="471"/>
      <c r="I21" s="471"/>
      <c r="J21" s="471"/>
      <c r="K21" s="471"/>
      <c r="L21" s="471"/>
      <c r="M21" s="471"/>
      <c r="N21" s="471"/>
      <c r="O21" s="471"/>
      <c r="P21" s="471"/>
      <c r="Q21" s="471"/>
      <c r="R21" s="471"/>
      <c r="S21" s="471"/>
      <c r="T21" s="471"/>
      <c r="U21" s="471"/>
      <c r="V21" s="471"/>
      <c r="W21" s="471"/>
      <c r="X21" s="471"/>
      <c r="Y21" s="471"/>
      <c r="Z21" s="471"/>
      <c r="AA21" s="471"/>
      <c r="AB21" s="471"/>
      <c r="AC21" s="471"/>
      <c r="AD21" s="471"/>
      <c r="AE21" s="471"/>
      <c r="AF21" s="471"/>
      <c r="AG21" s="471"/>
      <c r="AH21" s="471"/>
    </row>
    <row r="22" spans="1:34" ht="18.75" customHeight="1" x14ac:dyDescent="0.15">
      <c r="B22" s="471"/>
      <c r="C22" s="471"/>
      <c r="D22" s="471"/>
      <c r="E22" s="471"/>
      <c r="F22" s="471"/>
      <c r="G22" s="471"/>
      <c r="H22" s="471"/>
      <c r="I22" s="471"/>
      <c r="J22" s="471"/>
      <c r="K22" s="471"/>
      <c r="L22" s="471"/>
      <c r="M22" s="471"/>
      <c r="N22" s="471"/>
      <c r="O22" s="471"/>
      <c r="P22" s="471"/>
      <c r="Q22" s="471"/>
      <c r="R22" s="471"/>
      <c r="S22" s="471"/>
      <c r="T22" s="471"/>
      <c r="U22" s="471"/>
      <c r="V22" s="471"/>
      <c r="W22" s="471"/>
      <c r="X22" s="471"/>
      <c r="Y22" s="471"/>
      <c r="Z22" s="471"/>
      <c r="AA22" s="471"/>
      <c r="AB22" s="471"/>
      <c r="AC22" s="471"/>
      <c r="AD22" s="471"/>
      <c r="AE22" s="471"/>
      <c r="AF22" s="471"/>
      <c r="AG22" s="471"/>
      <c r="AH22" s="471"/>
    </row>
    <row r="23" spans="1:34" ht="18.75" customHeight="1" x14ac:dyDescent="0.15"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</row>
    <row r="24" spans="1:34" ht="18.75" customHeight="1" x14ac:dyDescent="0.15">
      <c r="C24" s="351" t="s">
        <v>247</v>
      </c>
      <c r="D24" s="351"/>
      <c r="E24" s="351"/>
      <c r="F24" s="351"/>
      <c r="G24" s="351"/>
      <c r="H24" s="351"/>
      <c r="I24" s="351"/>
      <c r="J24" s="351"/>
      <c r="K24" s="351"/>
      <c r="L24" s="351"/>
      <c r="M24" s="351"/>
      <c r="N24" s="351"/>
      <c r="O24" s="351"/>
      <c r="P24" s="351"/>
      <c r="Q24" s="351"/>
      <c r="R24" s="351"/>
      <c r="S24" s="351"/>
      <c r="T24" s="351"/>
      <c r="U24" s="351"/>
      <c r="V24" s="351"/>
      <c r="W24" s="351"/>
      <c r="X24" s="351"/>
      <c r="Y24" s="351"/>
      <c r="Z24" s="351"/>
      <c r="AA24" s="351"/>
      <c r="AB24" s="351"/>
      <c r="AC24" s="351"/>
      <c r="AD24" s="351"/>
      <c r="AE24" s="351"/>
      <c r="AF24" s="351"/>
      <c r="AG24" s="351"/>
    </row>
    <row r="25" spans="1:34" ht="18.75" customHeight="1" x14ac:dyDescent="0.15">
      <c r="A25" s="14"/>
    </row>
    <row r="26" spans="1:34" ht="18.75" customHeight="1" x14ac:dyDescent="0.15">
      <c r="C26" s="294" t="s">
        <v>248</v>
      </c>
      <c r="D26" s="294"/>
      <c r="E26" s="294"/>
      <c r="F26" s="294"/>
      <c r="G26" s="294"/>
      <c r="H26" s="294"/>
      <c r="I26" s="294"/>
      <c r="J26" s="294"/>
      <c r="K26" s="294"/>
      <c r="L26" s="294"/>
      <c r="M26" s="3"/>
      <c r="N26" s="287" t="s">
        <v>178</v>
      </c>
      <c r="O26" s="287"/>
      <c r="P26" s="287"/>
      <c r="Q26" s="475">
        <f>別紙!X20</f>
        <v>0</v>
      </c>
      <c r="R26" s="475"/>
      <c r="S26" s="475"/>
      <c r="T26" s="475"/>
      <c r="U26" s="475"/>
      <c r="V26" s="475"/>
      <c r="W26" s="475"/>
      <c r="X26" s="475"/>
      <c r="Y26" s="38"/>
      <c r="Z26" s="38"/>
      <c r="AA26" s="38"/>
      <c r="AB26" s="38"/>
      <c r="AC26" s="38"/>
      <c r="AD26" s="38"/>
      <c r="AE26" s="38"/>
      <c r="AF26" s="38"/>
      <c r="AG26" s="38"/>
      <c r="AH26" s="3"/>
    </row>
    <row r="27" spans="1:34" ht="18.75" customHeight="1" x14ac:dyDescent="0.15"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"/>
      <c r="N27" s="7"/>
      <c r="O27" s="476"/>
      <c r="P27" s="477"/>
      <c r="Q27" s="477"/>
      <c r="R27" s="477"/>
      <c r="S27" s="477"/>
      <c r="T27" s="477"/>
      <c r="U27" s="477"/>
      <c r="V27" s="477"/>
      <c r="W27" s="477"/>
      <c r="X27" s="477"/>
      <c r="Y27" s="477"/>
      <c r="Z27" s="477"/>
      <c r="AA27" s="477"/>
      <c r="AB27" s="477"/>
      <c r="AC27" s="477"/>
      <c r="AD27" s="477"/>
      <c r="AE27" s="477"/>
      <c r="AF27" s="477"/>
      <c r="AG27" s="477"/>
      <c r="AH27" s="3"/>
    </row>
    <row r="28" spans="1:34" ht="18.75" customHeight="1" x14ac:dyDescent="0.15"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"/>
      <c r="N28" s="473" t="s">
        <v>10</v>
      </c>
      <c r="O28" s="473"/>
      <c r="P28" s="473"/>
      <c r="Q28" s="294">
        <f>入力シート!AG4</f>
        <v>0</v>
      </c>
      <c r="R28" s="294"/>
      <c r="S28" s="294"/>
      <c r="T28" s="294"/>
      <c r="U28" s="294"/>
      <c r="V28" s="294"/>
      <c r="W28" s="294"/>
      <c r="X28" s="294"/>
      <c r="Y28" s="294"/>
      <c r="Z28" s="294"/>
      <c r="AA28" s="294"/>
      <c r="AB28" s="294"/>
      <c r="AC28" s="294"/>
      <c r="AD28" s="294"/>
      <c r="AE28" s="294"/>
      <c r="AF28" s="294"/>
      <c r="AG28" s="294"/>
      <c r="AH28" s="3"/>
    </row>
    <row r="29" spans="1:34" ht="18.75" customHeight="1" x14ac:dyDescent="0.15">
      <c r="C29" s="294" t="s">
        <v>249</v>
      </c>
      <c r="D29" s="294"/>
      <c r="E29" s="294"/>
      <c r="F29" s="294"/>
      <c r="G29" s="294"/>
      <c r="H29" s="294"/>
      <c r="I29" s="294"/>
      <c r="J29" s="294"/>
      <c r="K29" s="294"/>
      <c r="L29" s="294"/>
      <c r="M29" s="3"/>
      <c r="N29" s="473" t="s">
        <v>250</v>
      </c>
      <c r="O29" s="473"/>
      <c r="P29" s="473"/>
      <c r="Q29" s="294">
        <f>入力シート!AG3</f>
        <v>0</v>
      </c>
      <c r="R29" s="294"/>
      <c r="S29" s="294"/>
      <c r="T29" s="294"/>
      <c r="U29" s="294"/>
      <c r="V29" s="294"/>
      <c r="W29" s="294"/>
      <c r="X29" s="294"/>
      <c r="Y29" s="294"/>
      <c r="Z29" s="294"/>
      <c r="AA29" s="294"/>
      <c r="AB29" s="294"/>
      <c r="AC29" s="294"/>
      <c r="AD29" s="294"/>
      <c r="AE29" s="294"/>
      <c r="AF29" s="294"/>
      <c r="AG29" s="294"/>
      <c r="AH29" s="3"/>
    </row>
    <row r="30" spans="1:34" ht="18.75" customHeight="1" x14ac:dyDescent="0.15"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3"/>
    </row>
    <row r="31" spans="1:34" ht="18.75" customHeight="1" x14ac:dyDescent="0.15"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473" t="s">
        <v>10</v>
      </c>
      <c r="O31" s="473"/>
      <c r="P31" s="473"/>
      <c r="Q31" s="474">
        <f>入力シート!AG6</f>
        <v>0</v>
      </c>
      <c r="R31" s="474"/>
      <c r="S31" s="474"/>
      <c r="T31" s="474"/>
      <c r="U31" s="474"/>
      <c r="V31" s="474"/>
      <c r="W31" s="474"/>
      <c r="X31" s="474"/>
      <c r="Y31" s="474"/>
      <c r="Z31" s="474"/>
      <c r="AA31" s="474"/>
      <c r="AB31" s="474"/>
      <c r="AC31" s="474"/>
      <c r="AD31" s="474"/>
      <c r="AE31" s="474"/>
      <c r="AF31" s="474"/>
      <c r="AG31" s="474"/>
      <c r="AH31" s="3"/>
    </row>
    <row r="32" spans="1:34" ht="18.75" customHeight="1" x14ac:dyDescent="0.15">
      <c r="C32" s="294" t="s">
        <v>251</v>
      </c>
      <c r="D32" s="294"/>
      <c r="E32" s="294"/>
      <c r="F32" s="294"/>
      <c r="G32" s="294"/>
      <c r="H32" s="294"/>
      <c r="I32" s="294"/>
      <c r="J32" s="294"/>
      <c r="K32" s="294"/>
      <c r="L32" s="294"/>
      <c r="M32" s="3"/>
      <c r="N32" s="473" t="s">
        <v>252</v>
      </c>
      <c r="O32" s="473"/>
      <c r="P32" s="473"/>
      <c r="Q32" s="474">
        <f>入力シート!AG5</f>
        <v>0</v>
      </c>
      <c r="R32" s="474"/>
      <c r="S32" s="474"/>
      <c r="T32" s="474"/>
      <c r="U32" s="474"/>
      <c r="V32" s="474"/>
      <c r="W32" s="474"/>
      <c r="X32" s="474"/>
      <c r="Y32" s="474"/>
      <c r="Z32" s="474"/>
      <c r="AA32" s="474"/>
      <c r="AB32" s="474"/>
      <c r="AC32" s="474"/>
      <c r="AD32" s="474"/>
      <c r="AE32" s="474"/>
      <c r="AF32" s="474"/>
      <c r="AG32" s="474"/>
      <c r="AH32" s="3"/>
    </row>
    <row r="33" spans="1:34" ht="18.75" customHeight="1" x14ac:dyDescent="0.15">
      <c r="C33" s="7"/>
      <c r="D33" s="7"/>
      <c r="E33" s="7"/>
      <c r="F33" s="7"/>
      <c r="G33" s="7"/>
      <c r="H33" s="7"/>
      <c r="I33" s="7"/>
      <c r="J33" s="7"/>
      <c r="K33" s="7"/>
      <c r="L33" s="7"/>
      <c r="M33" s="3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3"/>
    </row>
    <row r="34" spans="1:34" ht="18.75" customHeight="1" x14ac:dyDescent="0.15">
      <c r="C34" s="294" t="s">
        <v>253</v>
      </c>
      <c r="D34" s="294"/>
      <c r="E34" s="294"/>
      <c r="F34" s="294"/>
      <c r="G34" s="294"/>
      <c r="H34" s="294"/>
      <c r="I34" s="294"/>
      <c r="J34" s="294"/>
      <c r="K34" s="294"/>
      <c r="L34" s="294"/>
      <c r="M34" s="294"/>
      <c r="N34" s="294"/>
      <c r="O34" s="294"/>
      <c r="P34" s="294"/>
      <c r="Q34" s="294"/>
      <c r="R34" s="294">
        <f>入力シート!AG7</f>
        <v>0</v>
      </c>
      <c r="S34" s="294"/>
      <c r="T34" s="294"/>
      <c r="U34" s="294"/>
      <c r="V34" s="294"/>
      <c r="W34" s="294"/>
      <c r="X34" s="294"/>
      <c r="Y34" s="294"/>
      <c r="Z34" s="294">
        <f>入力シート!AG8</f>
        <v>0</v>
      </c>
      <c r="AA34" s="294"/>
      <c r="AB34" s="294"/>
      <c r="AC34" s="294"/>
      <c r="AD34" s="294"/>
      <c r="AE34" s="294"/>
      <c r="AF34" s="294"/>
      <c r="AG34" s="294"/>
      <c r="AH34" s="294"/>
    </row>
    <row r="35" spans="1:34" ht="18.75" customHeight="1" x14ac:dyDescent="0.15"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7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</row>
    <row r="36" spans="1:34" ht="18.75" customHeight="1" x14ac:dyDescent="0.15">
      <c r="C36" s="294" t="s">
        <v>254</v>
      </c>
      <c r="D36" s="294"/>
      <c r="E36" s="294"/>
      <c r="F36" s="294"/>
      <c r="G36" s="294"/>
      <c r="H36" s="294"/>
      <c r="I36" s="294"/>
      <c r="J36" s="294"/>
      <c r="K36" s="294"/>
      <c r="L36" s="294"/>
      <c r="M36" s="3"/>
      <c r="N36" s="3"/>
      <c r="O36" s="3"/>
      <c r="P36" s="3"/>
      <c r="Q36" s="473">
        <f>入力シート!AG9</f>
        <v>0</v>
      </c>
      <c r="R36" s="473"/>
      <c r="S36" s="473"/>
      <c r="T36" s="473"/>
      <c r="U36" s="47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</row>
    <row r="37" spans="1:34" ht="18.75" customHeight="1" x14ac:dyDescent="0.15">
      <c r="C37" s="7"/>
      <c r="D37" s="7"/>
      <c r="E37" s="7"/>
      <c r="F37" s="7"/>
      <c r="G37" s="7"/>
      <c r="H37" s="7"/>
      <c r="I37" s="7"/>
      <c r="J37" s="7"/>
      <c r="K37" s="7"/>
      <c r="L37" s="7"/>
      <c r="M37" s="3"/>
      <c r="N37" s="3"/>
      <c r="O37" s="3"/>
      <c r="P37" s="3"/>
      <c r="Q37" s="7"/>
      <c r="R37" s="7"/>
      <c r="S37" s="7"/>
      <c r="T37" s="7"/>
      <c r="U37" s="7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</row>
    <row r="38" spans="1:34" ht="18.75" customHeight="1" x14ac:dyDescent="0.15">
      <c r="C38" s="294" t="s">
        <v>255</v>
      </c>
      <c r="D38" s="294"/>
      <c r="E38" s="294"/>
      <c r="F38" s="294"/>
      <c r="G38" s="294"/>
      <c r="H38" s="294"/>
      <c r="I38" s="294"/>
      <c r="J38" s="294"/>
      <c r="K38" s="294"/>
      <c r="L38" s="294"/>
      <c r="M38" s="3"/>
      <c r="N38" s="3"/>
      <c r="O38" s="3"/>
      <c r="P38" s="3"/>
      <c r="Q38" s="294">
        <f>入力シート!AG10</f>
        <v>0</v>
      </c>
      <c r="R38" s="294"/>
      <c r="S38" s="294"/>
      <c r="T38" s="294"/>
      <c r="U38" s="294"/>
      <c r="V38" s="294"/>
      <c r="W38" s="294"/>
      <c r="X38" s="294"/>
      <c r="Y38" s="294"/>
      <c r="Z38" s="294"/>
      <c r="AA38" s="294"/>
      <c r="AB38" s="3"/>
      <c r="AC38" s="3"/>
      <c r="AD38" s="3"/>
      <c r="AE38" s="3"/>
      <c r="AF38" s="3"/>
      <c r="AG38" s="3"/>
      <c r="AH38" s="3"/>
    </row>
    <row r="39" spans="1:34" ht="18.75" customHeight="1" x14ac:dyDescent="0.15">
      <c r="A39" s="1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</row>
    <row r="40" spans="1:34" ht="18.75" customHeight="1" x14ac:dyDescent="0.4">
      <c r="A40" s="14"/>
      <c r="C40" s="3"/>
      <c r="D40" s="3"/>
      <c r="E40" s="3"/>
      <c r="F40" s="3"/>
      <c r="G40" s="3"/>
      <c r="H40" s="3"/>
      <c r="I40" s="3"/>
      <c r="J40" s="3"/>
      <c r="K40" s="3"/>
      <c r="L40" s="470" t="s">
        <v>256</v>
      </c>
      <c r="M40" s="470"/>
      <c r="N40" s="470"/>
      <c r="O40" s="470"/>
      <c r="P40" s="470"/>
      <c r="Q40" s="472">
        <f>入力シート!G83</f>
        <v>0</v>
      </c>
      <c r="R40" s="472"/>
      <c r="S40" s="472"/>
      <c r="T40" s="472"/>
      <c r="U40" s="472"/>
      <c r="V40" s="472"/>
      <c r="W40" s="472"/>
      <c r="X40" s="470" t="s">
        <v>162</v>
      </c>
      <c r="Y40" s="470"/>
      <c r="Z40" s="470"/>
      <c r="AA40" s="470"/>
      <c r="AB40" s="472">
        <f>入力シート!R83</f>
        <v>0</v>
      </c>
      <c r="AC40" s="472"/>
      <c r="AD40" s="472"/>
      <c r="AE40" s="472"/>
      <c r="AF40" s="472"/>
      <c r="AG40" s="472"/>
      <c r="AH40" s="472"/>
    </row>
    <row r="41" spans="1:34" ht="18.75" customHeight="1" x14ac:dyDescent="0.4">
      <c r="A41" s="14"/>
      <c r="C41" s="3"/>
      <c r="D41" s="3"/>
      <c r="E41" s="3"/>
      <c r="F41" s="3"/>
      <c r="G41" s="3"/>
      <c r="H41" s="3"/>
      <c r="I41" s="3"/>
      <c r="J41" s="3"/>
      <c r="K41" s="3"/>
      <c r="L41" s="3"/>
      <c r="M41" s="468" t="s">
        <v>163</v>
      </c>
      <c r="N41" s="468"/>
      <c r="O41" s="468"/>
      <c r="P41" s="468"/>
      <c r="Q41" s="469">
        <f>入力シート!G84</f>
        <v>0</v>
      </c>
      <c r="R41" s="469"/>
      <c r="S41" s="469"/>
      <c r="T41" s="469"/>
      <c r="U41" s="469"/>
      <c r="V41" s="469"/>
      <c r="W41" s="469"/>
      <c r="X41" s="470" t="s">
        <v>162</v>
      </c>
      <c r="Y41" s="470"/>
      <c r="Z41" s="470"/>
      <c r="AA41" s="470"/>
      <c r="AB41" s="469">
        <f>入力シート!R84</f>
        <v>0</v>
      </c>
      <c r="AC41" s="469"/>
      <c r="AD41" s="469"/>
      <c r="AE41" s="469"/>
      <c r="AF41" s="469"/>
      <c r="AG41" s="469"/>
      <c r="AH41" s="469"/>
    </row>
    <row r="42" spans="1:34" ht="18.75" customHeight="1" x14ac:dyDescent="0.15">
      <c r="A42" s="14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</row>
    <row r="43" spans="1:34" ht="18.75" customHeight="1" x14ac:dyDescent="0.15">
      <c r="A43" s="14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40"/>
    </row>
    <row r="44" spans="1:34" ht="18.75" customHeight="1" x14ac:dyDescent="0.15">
      <c r="A44" s="14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40"/>
    </row>
    <row r="45" spans="1:34" ht="18.75" customHeight="1" x14ac:dyDescent="0.15">
      <c r="A45" s="14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40"/>
    </row>
    <row r="46" spans="1:34" ht="18.75" customHeight="1" x14ac:dyDescent="0.15">
      <c r="A46" s="14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40"/>
    </row>
    <row r="47" spans="1:34" ht="18.75" customHeight="1" x14ac:dyDescent="0.15">
      <c r="A47" s="14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</row>
    <row r="48" spans="1:34" ht="18.75" customHeight="1" x14ac:dyDescent="0.15">
      <c r="A48" s="14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</row>
    <row r="49" spans="1:33" ht="18.75" customHeight="1" x14ac:dyDescent="0.15">
      <c r="A49" s="14"/>
    </row>
    <row r="50" spans="1:33" ht="18.75" customHeight="1" x14ac:dyDescent="0.15"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</row>
  </sheetData>
  <sheetProtection sheet="1" objects="1" scenarios="1" selectLockedCells="1" selectUnlockedCells="1"/>
  <mergeCells count="40">
    <mergeCell ref="Z3:AH3"/>
    <mergeCell ref="C7:Q7"/>
    <mergeCell ref="U11:AH11"/>
    <mergeCell ref="C17:AG17"/>
    <mergeCell ref="U12:AH13"/>
    <mergeCell ref="U14:AH14"/>
    <mergeCell ref="Q14:T14"/>
    <mergeCell ref="Q11:T11"/>
    <mergeCell ref="Q12:T12"/>
    <mergeCell ref="Q28:AG28"/>
    <mergeCell ref="C29:L29"/>
    <mergeCell ref="N29:P29"/>
    <mergeCell ref="Q29:AG29"/>
    <mergeCell ref="C24:AG24"/>
    <mergeCell ref="C26:L26"/>
    <mergeCell ref="N26:P26"/>
    <mergeCell ref="Q26:X26"/>
    <mergeCell ref="O27:AG27"/>
    <mergeCell ref="B20:AH22"/>
    <mergeCell ref="L40:P40"/>
    <mergeCell ref="Q40:W40"/>
    <mergeCell ref="X40:AA40"/>
    <mergeCell ref="AB40:AH40"/>
    <mergeCell ref="C34:Q34"/>
    <mergeCell ref="R34:Y34"/>
    <mergeCell ref="Z34:AH34"/>
    <mergeCell ref="C36:L36"/>
    <mergeCell ref="Q36:U36"/>
    <mergeCell ref="N31:P31"/>
    <mergeCell ref="Q31:AG31"/>
    <mergeCell ref="C32:L32"/>
    <mergeCell ref="N32:P32"/>
    <mergeCell ref="Q32:AG32"/>
    <mergeCell ref="N28:P28"/>
    <mergeCell ref="M41:P41"/>
    <mergeCell ref="Q41:W41"/>
    <mergeCell ref="X41:AA41"/>
    <mergeCell ref="AB41:AH41"/>
    <mergeCell ref="C38:L38"/>
    <mergeCell ref="Q38:AA38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&amp;R&amp;"ＭＳ 明朝,標準"（日本工業規格　Ａ列４番）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7270A-BBE2-4A82-9FD9-B4FA6023B028}">
  <sheetPr codeName="Sheet6">
    <pageSetUpPr fitToPage="1"/>
  </sheetPr>
  <dimension ref="A1:AQ53"/>
  <sheetViews>
    <sheetView showZeros="0" view="pageBreakPreview" zoomScaleNormal="90" zoomScaleSheetLayoutView="100" workbookViewId="0">
      <selection activeCell="AV16" sqref="AV16"/>
    </sheetView>
  </sheetViews>
  <sheetFormatPr defaultColWidth="2.375" defaultRowHeight="18.75" x14ac:dyDescent="0.15"/>
  <cols>
    <col min="1" max="1" width="3.375" style="4" bestFit="1" customWidth="1"/>
    <col min="2" max="16384" width="2.375" style="4"/>
  </cols>
  <sheetData>
    <row r="1" spans="1:43" x14ac:dyDescent="0.15">
      <c r="B1" s="286" t="s">
        <v>257</v>
      </c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  <c r="Z1" s="286"/>
      <c r="AA1" s="286"/>
      <c r="AB1" s="286"/>
      <c r="AC1" s="286"/>
      <c r="AD1" s="286"/>
      <c r="AE1" s="286"/>
      <c r="AF1" s="286"/>
      <c r="AG1" s="286"/>
      <c r="AH1" s="286"/>
      <c r="AI1" s="286"/>
    </row>
    <row r="2" spans="1:43" x14ac:dyDescent="0.15">
      <c r="B2" s="286" t="s">
        <v>258</v>
      </c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  <c r="X2" s="286"/>
      <c r="Y2" s="286"/>
      <c r="Z2" s="286"/>
      <c r="AA2" s="286"/>
      <c r="AB2" s="286"/>
      <c r="AC2" s="286"/>
      <c r="AD2" s="286"/>
      <c r="AE2" s="286"/>
      <c r="AF2" s="286"/>
      <c r="AG2" s="286"/>
      <c r="AH2" s="286"/>
      <c r="AI2" s="286"/>
    </row>
    <row r="6" spans="1:43" ht="22.5" customHeight="1" x14ac:dyDescent="0.15">
      <c r="B6" s="479" t="s">
        <v>259</v>
      </c>
      <c r="C6" s="479"/>
      <c r="D6" s="479"/>
      <c r="E6" s="479"/>
      <c r="F6" s="479"/>
      <c r="G6" s="479"/>
      <c r="H6" s="479"/>
      <c r="I6" s="479"/>
      <c r="J6" s="479"/>
      <c r="K6" s="479"/>
      <c r="L6" s="479"/>
      <c r="M6" s="479"/>
      <c r="N6" s="479"/>
      <c r="O6" s="479"/>
      <c r="P6" s="479"/>
      <c r="Q6" s="479"/>
      <c r="R6" s="479"/>
      <c r="S6" s="479"/>
      <c r="T6" s="479"/>
      <c r="U6" s="479"/>
      <c r="V6" s="479"/>
      <c r="W6" s="479"/>
      <c r="X6" s="479"/>
      <c r="Y6" s="479"/>
      <c r="Z6" s="479"/>
      <c r="AA6" s="479"/>
      <c r="AB6" s="479"/>
      <c r="AC6" s="479"/>
      <c r="AD6" s="479"/>
      <c r="AE6" s="479"/>
      <c r="AF6" s="479"/>
      <c r="AG6" s="479"/>
      <c r="AH6" s="479"/>
      <c r="AI6" s="479"/>
    </row>
    <row r="7" spans="1:43" x14ac:dyDescent="0.15"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</row>
    <row r="10" spans="1:43" x14ac:dyDescent="0.15">
      <c r="A10" s="16" t="s">
        <v>260</v>
      </c>
      <c r="B10" s="16"/>
      <c r="C10" s="4" t="s">
        <v>261</v>
      </c>
      <c r="AJ10" s="351" t="s">
        <v>262</v>
      </c>
      <c r="AK10" s="351"/>
      <c r="AL10" s="351"/>
      <c r="AM10" s="351"/>
      <c r="AN10" s="351" t="s">
        <v>60</v>
      </c>
      <c r="AO10" s="351"/>
      <c r="AP10" s="351"/>
      <c r="AQ10" s="351"/>
    </row>
    <row r="11" spans="1:43" ht="18.75" customHeight="1" x14ac:dyDescent="0.15">
      <c r="A11" s="4">
        <v>1</v>
      </c>
      <c r="D11" s="41" t="str">
        <f>IF(E11="","","①")</f>
        <v>①</v>
      </c>
      <c r="E11" s="482">
        <f>IFERROR(VLOOKUP(A11,入力シート!$B$42:$L$46,3,FALSE),"")</f>
        <v>0</v>
      </c>
      <c r="F11" s="482"/>
      <c r="G11" s="482"/>
      <c r="H11" s="482"/>
      <c r="I11" s="482"/>
      <c r="J11" s="482"/>
      <c r="K11" s="482"/>
      <c r="L11" s="482"/>
      <c r="M11" s="482"/>
      <c r="N11" s="482"/>
      <c r="O11" s="482"/>
      <c r="P11" s="482"/>
      <c r="Q11" s="483" t="str">
        <f t="shared" ref="Q11:Q15" si="0">IF(OR(E11=0,E11=""),"","型番：")</f>
        <v/>
      </c>
      <c r="R11" s="483"/>
      <c r="S11" s="483"/>
      <c r="T11" s="484">
        <f>IF(ISNA(VLOOKUP(A11,入力シート!$B$42:$V$46,17,FALSE)),"",VLOOKUP(A11,入力シート!$B$42:$V$46,17,FALSE))</f>
        <v>0</v>
      </c>
      <c r="U11" s="484"/>
      <c r="V11" s="484"/>
      <c r="W11" s="484"/>
      <c r="X11" s="484"/>
      <c r="Y11" s="485" t="str">
        <f>IF(ISNA(VLOOKUP(A11,入力シート!$B$42:$BF$46,56,FALSE)),"",VLOOKUP(A11,入力シート!$B$42:$BF$46,56,FALSE))</f>
        <v/>
      </c>
      <c r="Z11" s="485"/>
      <c r="AA11" s="485"/>
      <c r="AB11" s="485"/>
      <c r="AC11" s="485"/>
      <c r="AD11" s="485"/>
      <c r="AE11" s="485"/>
      <c r="AF11" s="485"/>
      <c r="AG11" s="486"/>
      <c r="AH11" s="486"/>
      <c r="AI11" s="486"/>
      <c r="AJ11" s="481">
        <f>IF(ISNA(VLOOKUP(A11,入力シート!$B$42:$BD$46,41,FALSE)),"",VLOOKUP(A11,入力シート!$B$42:$BD$46,41,FALSE))</f>
        <v>0</v>
      </c>
      <c r="AK11" s="481"/>
      <c r="AL11" s="481"/>
      <c r="AM11" s="481"/>
      <c r="AN11" s="481">
        <f>IF(ISNA(VLOOKUP(A11,入力シート!$B$42:$BD$46,35,FALSE)),"",VLOOKUP(A11,入力シート!$B$42:$BD$46,35,FALSE))</f>
        <v>0</v>
      </c>
      <c r="AO11" s="481"/>
      <c r="AP11" s="481"/>
      <c r="AQ11" s="481"/>
    </row>
    <row r="12" spans="1:43" ht="18.75" customHeight="1" x14ac:dyDescent="0.15">
      <c r="A12" s="4">
        <v>2</v>
      </c>
      <c r="D12" s="41" t="str">
        <f>IF(E12="","","②")</f>
        <v>②</v>
      </c>
      <c r="E12" s="482">
        <f>IFERROR(VLOOKUP(A12,入力シート!$B$42:$L$46,3,FALSE),"")</f>
        <v>0</v>
      </c>
      <c r="F12" s="482"/>
      <c r="G12" s="482"/>
      <c r="H12" s="482"/>
      <c r="I12" s="482"/>
      <c r="J12" s="482"/>
      <c r="K12" s="482"/>
      <c r="L12" s="482"/>
      <c r="M12" s="482"/>
      <c r="N12" s="482"/>
      <c r="O12" s="482"/>
      <c r="P12" s="482"/>
      <c r="Q12" s="483" t="str">
        <f t="shared" si="0"/>
        <v/>
      </c>
      <c r="R12" s="483"/>
      <c r="S12" s="483"/>
      <c r="T12" s="484">
        <f>IF(ISNA(VLOOKUP(A12,入力シート!$B$42:$V$46,17,FALSE)),"",VLOOKUP(A12,入力シート!$B$42:$V$46,17,FALSE))</f>
        <v>0</v>
      </c>
      <c r="U12" s="484"/>
      <c r="V12" s="484"/>
      <c r="W12" s="484"/>
      <c r="X12" s="484"/>
      <c r="Y12" s="485" t="str">
        <f>IF(ISNA(VLOOKUP(A12,入力シート!$B$42:$BF$46,56,FALSE)),"",VLOOKUP(A12,入力シート!$B$42:$BF$46,56,FALSE))</f>
        <v/>
      </c>
      <c r="Z12" s="485"/>
      <c r="AA12" s="485"/>
      <c r="AB12" s="485"/>
      <c r="AC12" s="485"/>
      <c r="AD12" s="485"/>
      <c r="AE12" s="485"/>
      <c r="AF12" s="485"/>
      <c r="AG12" s="486"/>
      <c r="AH12" s="486"/>
      <c r="AI12" s="486"/>
      <c r="AJ12" s="481">
        <f>IF(ISNA(VLOOKUP(A12,入力シート!$B$42:$BD$46,41,FALSE)),"",VLOOKUP(A12,入力シート!$B$42:$BD$46,41,FALSE))</f>
        <v>0</v>
      </c>
      <c r="AK12" s="481"/>
      <c r="AL12" s="481"/>
      <c r="AM12" s="481"/>
      <c r="AN12" s="481">
        <f>IF(ISNA(VLOOKUP(A12,入力シート!$B$42:$BD$46,35,FALSE)),"",VLOOKUP(A12,入力シート!$B$42:$BD$46,35,FALSE))</f>
        <v>0</v>
      </c>
      <c r="AO12" s="481"/>
      <c r="AP12" s="481"/>
      <c r="AQ12" s="481"/>
    </row>
    <row r="13" spans="1:43" ht="18.75" customHeight="1" x14ac:dyDescent="0.15">
      <c r="A13" s="4">
        <v>3</v>
      </c>
      <c r="D13" s="41" t="str">
        <f>IF(E13="","","③")</f>
        <v>③</v>
      </c>
      <c r="E13" s="482">
        <f>IFERROR(VLOOKUP(A13,入力シート!$B$42:$L$46,3,FALSE),"")</f>
        <v>0</v>
      </c>
      <c r="F13" s="482"/>
      <c r="G13" s="482"/>
      <c r="H13" s="482"/>
      <c r="I13" s="482"/>
      <c r="J13" s="482"/>
      <c r="K13" s="482"/>
      <c r="L13" s="482"/>
      <c r="M13" s="482"/>
      <c r="N13" s="482"/>
      <c r="O13" s="482"/>
      <c r="P13" s="482"/>
      <c r="Q13" s="483" t="str">
        <f t="shared" si="0"/>
        <v/>
      </c>
      <c r="R13" s="483"/>
      <c r="S13" s="483"/>
      <c r="T13" s="484">
        <f>IF(ISNA(VLOOKUP(A13,入力シート!$B$42:$V$46,17,FALSE)),"",VLOOKUP(A13,入力シート!$B$42:$V$46,17,FALSE))</f>
        <v>0</v>
      </c>
      <c r="U13" s="484"/>
      <c r="V13" s="484"/>
      <c r="W13" s="484"/>
      <c r="X13" s="484"/>
      <c r="Y13" s="485" t="str">
        <f>IF(ISNA(VLOOKUP(A13,入力シート!$B$42:$BF$46,56,FALSE)),"",VLOOKUP(A13,入力シート!$B$42:$BF$46,56,FALSE))</f>
        <v/>
      </c>
      <c r="Z13" s="485"/>
      <c r="AA13" s="485"/>
      <c r="AB13" s="485"/>
      <c r="AC13" s="485"/>
      <c r="AD13" s="485"/>
      <c r="AE13" s="485"/>
      <c r="AF13" s="485"/>
      <c r="AG13" s="486"/>
      <c r="AH13" s="486"/>
      <c r="AI13" s="486"/>
      <c r="AJ13" s="481">
        <f>IF(ISNA(VLOOKUP(A13,入力シート!$B$42:$BD$46,41,FALSE)),"",VLOOKUP(A13,入力シート!$B$42:$BD$46,41,FALSE))</f>
        <v>0</v>
      </c>
      <c r="AK13" s="481"/>
      <c r="AL13" s="481"/>
      <c r="AM13" s="481"/>
      <c r="AN13" s="481">
        <f>IF(ISNA(VLOOKUP(A13,入力シート!$B$42:$BD$46,35,FALSE)),"",VLOOKUP(A13,入力シート!$B$42:$BD$46,35,FALSE))</f>
        <v>0</v>
      </c>
      <c r="AO13" s="481"/>
      <c r="AP13" s="481"/>
      <c r="AQ13" s="481"/>
    </row>
    <row r="14" spans="1:43" ht="18.75" customHeight="1" x14ac:dyDescent="0.15">
      <c r="A14" s="4">
        <v>4</v>
      </c>
      <c r="D14" s="41" t="str">
        <f>IF(E14="","","④")</f>
        <v>④</v>
      </c>
      <c r="E14" s="482">
        <f>IFERROR(VLOOKUP(A14,入力シート!$B$42:$L$46,3,FALSE),"")</f>
        <v>0</v>
      </c>
      <c r="F14" s="482"/>
      <c r="G14" s="482"/>
      <c r="H14" s="482"/>
      <c r="I14" s="482"/>
      <c r="J14" s="482"/>
      <c r="K14" s="482"/>
      <c r="L14" s="482"/>
      <c r="M14" s="482"/>
      <c r="N14" s="482"/>
      <c r="O14" s="482"/>
      <c r="P14" s="482"/>
      <c r="Q14" s="483" t="str">
        <f t="shared" si="0"/>
        <v/>
      </c>
      <c r="R14" s="483"/>
      <c r="S14" s="483"/>
      <c r="T14" s="484">
        <f>IF(ISNA(VLOOKUP(A14,入力シート!$B$42:$V$46,17,FALSE)),"",VLOOKUP(A14,入力シート!$B$42:$V$46,17,FALSE))</f>
        <v>0</v>
      </c>
      <c r="U14" s="484"/>
      <c r="V14" s="484"/>
      <c r="W14" s="484"/>
      <c r="X14" s="484"/>
      <c r="Y14" s="485" t="str">
        <f>IF(ISNA(VLOOKUP(A14,入力シート!$B$42:$BF$46,56,FALSE)),"",VLOOKUP(A14,入力シート!$B$42:$BF$46,56,FALSE))</f>
        <v/>
      </c>
      <c r="Z14" s="485"/>
      <c r="AA14" s="485"/>
      <c r="AB14" s="485"/>
      <c r="AC14" s="485"/>
      <c r="AD14" s="485"/>
      <c r="AE14" s="485"/>
      <c r="AF14" s="485"/>
      <c r="AG14" s="486"/>
      <c r="AH14" s="486"/>
      <c r="AI14" s="486"/>
      <c r="AJ14" s="481">
        <f>IF(ISNA(VLOOKUP(A14,入力シート!$B$42:$BD$46,41,FALSE)),"",VLOOKUP(A14,入力シート!$B$42:$BD$46,41,FALSE))</f>
        <v>0</v>
      </c>
      <c r="AK14" s="481"/>
      <c r="AL14" s="481"/>
      <c r="AM14" s="481"/>
      <c r="AN14" s="481">
        <f>IF(ISNA(VLOOKUP(A14,入力シート!$B$42:$BD$46,35,FALSE)),"",VLOOKUP(A14,入力シート!$B$42:$BD$46,35,FALSE))</f>
        <v>0</v>
      </c>
      <c r="AO14" s="481"/>
      <c r="AP14" s="481"/>
      <c r="AQ14" s="481"/>
    </row>
    <row r="15" spans="1:43" ht="18.75" customHeight="1" x14ac:dyDescent="0.15">
      <c r="A15" s="4">
        <v>5</v>
      </c>
      <c r="D15" s="41" t="str">
        <f>IF(E15="","","⑤")</f>
        <v>⑤</v>
      </c>
      <c r="E15" s="482">
        <f>IFERROR(VLOOKUP(A15,入力シート!$B$42:$L$46,3,FALSE),"")</f>
        <v>0</v>
      </c>
      <c r="F15" s="482"/>
      <c r="G15" s="482"/>
      <c r="H15" s="482"/>
      <c r="I15" s="482"/>
      <c r="J15" s="482"/>
      <c r="K15" s="482"/>
      <c r="L15" s="482"/>
      <c r="M15" s="482"/>
      <c r="N15" s="482"/>
      <c r="O15" s="482"/>
      <c r="P15" s="482"/>
      <c r="Q15" s="483" t="str">
        <f t="shared" si="0"/>
        <v/>
      </c>
      <c r="R15" s="483"/>
      <c r="S15" s="483"/>
      <c r="T15" s="484">
        <f>IF(ISNA(VLOOKUP(A15,入力シート!$B$42:$V$46,17,FALSE)),"",VLOOKUP(A15,入力シート!$B$42:$V$46,17,FALSE))</f>
        <v>0</v>
      </c>
      <c r="U15" s="484"/>
      <c r="V15" s="484"/>
      <c r="W15" s="484"/>
      <c r="X15" s="484"/>
      <c r="Y15" s="485" t="str">
        <f>IF(ISNA(VLOOKUP(A15,入力シート!$B$42:$BF$46,56,FALSE)),"",VLOOKUP(A15,入力シート!$B$42:$BF$46,56,FALSE))</f>
        <v/>
      </c>
      <c r="Z15" s="485"/>
      <c r="AA15" s="485"/>
      <c r="AB15" s="485"/>
      <c r="AC15" s="485"/>
      <c r="AD15" s="485"/>
      <c r="AE15" s="485"/>
      <c r="AF15" s="485"/>
      <c r="AG15" s="486"/>
      <c r="AH15" s="486"/>
      <c r="AI15" s="486"/>
      <c r="AJ15" s="481">
        <f>IF(ISNA(VLOOKUP(A15,入力シート!$B$42:$BD$46,41,FALSE)),"",VLOOKUP(A15,入力シート!$B$42:$BD$46,41,FALSE))</f>
        <v>0</v>
      </c>
      <c r="AK15" s="481"/>
      <c r="AL15" s="481"/>
      <c r="AM15" s="481"/>
      <c r="AN15" s="481">
        <f>IF(ISNA(VLOOKUP(A15,入力シート!$B$42:$BD$46,35,FALSE)),"",VLOOKUP(A15,入力シート!$B$42:$BD$46,35,FALSE))</f>
        <v>0</v>
      </c>
      <c r="AO15" s="481"/>
      <c r="AP15" s="481"/>
      <c r="AQ15" s="481"/>
    </row>
    <row r="16" spans="1:43" x14ac:dyDescent="0.15">
      <c r="D16" s="41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AG16" s="486"/>
      <c r="AH16" s="486"/>
      <c r="AI16" s="486"/>
      <c r="AJ16" s="481"/>
      <c r="AK16" s="481"/>
      <c r="AL16" s="481"/>
      <c r="AM16" s="481"/>
      <c r="AN16" s="481"/>
      <c r="AO16" s="481"/>
      <c r="AP16" s="481"/>
      <c r="AQ16" s="481"/>
    </row>
    <row r="17" spans="3:36" x14ac:dyDescent="0.15">
      <c r="C17" s="4" t="s">
        <v>263</v>
      </c>
    </row>
    <row r="18" spans="3:36" x14ac:dyDescent="0.15">
      <c r="F18" s="481">
        <f>SUM(AJ11:AM15)</f>
        <v>0</v>
      </c>
      <c r="G18" s="481"/>
      <c r="H18" s="481"/>
      <c r="I18" s="481"/>
      <c r="J18" s="481"/>
      <c r="K18" s="481"/>
      <c r="L18" s="481"/>
      <c r="M18" s="481"/>
      <c r="N18" s="4" t="s">
        <v>179</v>
      </c>
      <c r="O18" s="351" t="s">
        <v>264</v>
      </c>
      <c r="P18" s="351"/>
      <c r="Q18" s="351"/>
      <c r="R18" s="351"/>
      <c r="S18" s="351"/>
      <c r="T18" s="351"/>
      <c r="U18" s="351"/>
      <c r="V18" s="487">
        <f>SUM(AN11:AQ15)</f>
        <v>0</v>
      </c>
      <c r="W18" s="487"/>
      <c r="X18" s="487"/>
      <c r="Y18" s="487"/>
      <c r="Z18" s="487"/>
      <c r="AA18" s="487"/>
      <c r="AD18" s="43"/>
      <c r="AE18" s="43"/>
    </row>
    <row r="19" spans="3:36" x14ac:dyDescent="0.15">
      <c r="F19" s="44"/>
      <c r="G19" s="44"/>
      <c r="H19" s="44"/>
      <c r="I19" s="44"/>
      <c r="J19" s="44"/>
      <c r="K19" s="44"/>
      <c r="L19" s="44"/>
      <c r="M19" s="44"/>
      <c r="V19" s="481"/>
      <c r="W19" s="481"/>
      <c r="X19" s="481"/>
      <c r="Y19" s="481"/>
      <c r="Z19" s="481"/>
      <c r="AA19" s="481"/>
      <c r="AB19" s="44"/>
      <c r="AC19" s="44"/>
      <c r="AD19" s="43"/>
      <c r="AE19" s="43"/>
    </row>
    <row r="20" spans="3:36" x14ac:dyDescent="0.15">
      <c r="C20" s="4" t="s">
        <v>265</v>
      </c>
    </row>
    <row r="21" spans="3:36" x14ac:dyDescent="0.15">
      <c r="F21" s="489">
        <f>IF(MAX(入力シート!$AS$42:$AU$46)="","",MAX(入力シート!$AS$42:$AU$46))</f>
        <v>0</v>
      </c>
      <c r="G21" s="489"/>
      <c r="H21" s="489"/>
      <c r="I21" s="489"/>
      <c r="J21" s="489"/>
      <c r="K21" s="489"/>
      <c r="L21" s="489"/>
      <c r="M21" s="489"/>
      <c r="N21" s="489"/>
    </row>
    <row r="23" spans="3:36" x14ac:dyDescent="0.15">
      <c r="C23" s="4" t="s">
        <v>266</v>
      </c>
    </row>
    <row r="24" spans="3:36" x14ac:dyDescent="0.15">
      <c r="E24" s="41" t="str">
        <f>D11</f>
        <v>①</v>
      </c>
      <c r="F24" s="45"/>
      <c r="G24" s="488">
        <f>IF(E24="","",入力シート!O64)</f>
        <v>0</v>
      </c>
      <c r="H24" s="488"/>
      <c r="I24" s="488"/>
      <c r="J24" s="488"/>
      <c r="K24" s="488"/>
      <c r="L24" s="488"/>
      <c r="M24" s="488"/>
      <c r="N24" s="488"/>
      <c r="O24" s="488"/>
      <c r="P24" s="488"/>
      <c r="Q24" s="488"/>
      <c r="R24" s="488"/>
      <c r="S24" s="488"/>
      <c r="T24" s="488"/>
      <c r="U24" s="488"/>
      <c r="V24" s="488"/>
      <c r="W24" s="488"/>
      <c r="X24" s="488"/>
      <c r="Y24" s="488"/>
      <c r="Z24" s="488"/>
      <c r="AA24" s="488"/>
      <c r="AB24" s="488"/>
      <c r="AC24" s="488"/>
      <c r="AD24" s="488"/>
      <c r="AE24" s="488"/>
      <c r="AF24" s="488"/>
      <c r="AG24" s="488"/>
      <c r="AH24" s="488"/>
      <c r="AI24" s="488"/>
      <c r="AJ24" s="45"/>
    </row>
    <row r="25" spans="3:36" x14ac:dyDescent="0.15">
      <c r="E25" s="41" t="str">
        <f>D12</f>
        <v>②</v>
      </c>
      <c r="F25" s="45"/>
      <c r="G25" s="488">
        <f>IF(E25="","",入力シート!O65)</f>
        <v>0</v>
      </c>
      <c r="H25" s="488"/>
      <c r="I25" s="488"/>
      <c r="J25" s="488"/>
      <c r="K25" s="488"/>
      <c r="L25" s="488"/>
      <c r="M25" s="488"/>
      <c r="N25" s="488"/>
      <c r="O25" s="488"/>
      <c r="P25" s="488"/>
      <c r="Q25" s="488"/>
      <c r="R25" s="488"/>
      <c r="S25" s="488"/>
      <c r="T25" s="488"/>
      <c r="U25" s="488"/>
      <c r="V25" s="488"/>
      <c r="W25" s="488"/>
      <c r="X25" s="488"/>
      <c r="Y25" s="488"/>
      <c r="Z25" s="488"/>
      <c r="AA25" s="488"/>
      <c r="AB25" s="488"/>
      <c r="AC25" s="488"/>
      <c r="AD25" s="488"/>
      <c r="AE25" s="488"/>
      <c r="AF25" s="488"/>
      <c r="AG25" s="488"/>
      <c r="AH25" s="488"/>
      <c r="AI25" s="488"/>
      <c r="AJ25" s="45"/>
    </row>
    <row r="26" spans="3:36" x14ac:dyDescent="0.15">
      <c r="E26" s="41" t="str">
        <f>D13</f>
        <v>③</v>
      </c>
      <c r="F26" s="45"/>
      <c r="G26" s="488">
        <f>IF(E26="","",入力シート!O66)</f>
        <v>0</v>
      </c>
      <c r="H26" s="488"/>
      <c r="I26" s="488"/>
      <c r="J26" s="488"/>
      <c r="K26" s="488"/>
      <c r="L26" s="488"/>
      <c r="M26" s="488"/>
      <c r="N26" s="488"/>
      <c r="O26" s="488"/>
      <c r="P26" s="488"/>
      <c r="Q26" s="488"/>
      <c r="R26" s="488"/>
      <c r="S26" s="488"/>
      <c r="T26" s="488"/>
      <c r="U26" s="488"/>
      <c r="V26" s="488"/>
      <c r="W26" s="488"/>
      <c r="X26" s="488"/>
      <c r="Y26" s="488"/>
      <c r="Z26" s="488"/>
      <c r="AA26" s="488"/>
      <c r="AB26" s="488"/>
      <c r="AC26" s="488"/>
      <c r="AD26" s="488"/>
      <c r="AE26" s="488"/>
      <c r="AF26" s="488"/>
      <c r="AG26" s="488"/>
      <c r="AH26" s="488"/>
      <c r="AI26" s="488"/>
      <c r="AJ26" s="45"/>
    </row>
    <row r="27" spans="3:36" x14ac:dyDescent="0.15">
      <c r="E27" s="41" t="str">
        <f>D14</f>
        <v>④</v>
      </c>
      <c r="F27" s="45"/>
      <c r="G27" s="488">
        <f>IF(E27="","",入力シート!O67)</f>
        <v>0</v>
      </c>
      <c r="H27" s="488"/>
      <c r="I27" s="488"/>
      <c r="J27" s="488"/>
      <c r="K27" s="488"/>
      <c r="L27" s="488"/>
      <c r="M27" s="488"/>
      <c r="N27" s="488"/>
      <c r="O27" s="488"/>
      <c r="P27" s="488"/>
      <c r="Q27" s="488"/>
      <c r="R27" s="488"/>
      <c r="S27" s="488"/>
      <c r="T27" s="488"/>
      <c r="U27" s="488"/>
      <c r="V27" s="488"/>
      <c r="W27" s="488"/>
      <c r="X27" s="488"/>
      <c r="Y27" s="488"/>
      <c r="Z27" s="488"/>
      <c r="AA27" s="488"/>
      <c r="AB27" s="488"/>
      <c r="AC27" s="488"/>
      <c r="AD27" s="488"/>
      <c r="AE27" s="488"/>
      <c r="AF27" s="488"/>
      <c r="AG27" s="488"/>
      <c r="AH27" s="488"/>
      <c r="AI27" s="488"/>
      <c r="AJ27" s="45"/>
    </row>
    <row r="28" spans="3:36" x14ac:dyDescent="0.15">
      <c r="E28" s="41" t="str">
        <f>D15</f>
        <v>⑤</v>
      </c>
      <c r="F28" s="45"/>
      <c r="G28" s="488">
        <f>IF(E28="","",入力シート!O68)</f>
        <v>0</v>
      </c>
      <c r="H28" s="488"/>
      <c r="I28" s="488"/>
      <c r="J28" s="488"/>
      <c r="K28" s="488"/>
      <c r="L28" s="488"/>
      <c r="M28" s="488"/>
      <c r="N28" s="488"/>
      <c r="O28" s="488"/>
      <c r="P28" s="488"/>
      <c r="Q28" s="488"/>
      <c r="R28" s="488"/>
      <c r="S28" s="488"/>
      <c r="T28" s="488"/>
      <c r="U28" s="488"/>
      <c r="V28" s="488"/>
      <c r="W28" s="488"/>
      <c r="X28" s="488"/>
      <c r="Y28" s="488"/>
      <c r="Z28" s="488"/>
      <c r="AA28" s="488"/>
      <c r="AB28" s="488"/>
      <c r="AC28" s="488"/>
      <c r="AD28" s="488"/>
      <c r="AE28" s="488"/>
      <c r="AF28" s="488"/>
      <c r="AG28" s="488"/>
      <c r="AH28" s="488"/>
      <c r="AI28" s="488"/>
    </row>
    <row r="30" spans="3:36" x14ac:dyDescent="0.15">
      <c r="C30" s="4" t="s">
        <v>267</v>
      </c>
    </row>
    <row r="31" spans="3:36" x14ac:dyDescent="0.15">
      <c r="E31" s="41" t="str">
        <f>D11</f>
        <v>①</v>
      </c>
      <c r="F31" s="45"/>
      <c r="G31" s="488">
        <f>IF(E31="","",入力シート!Y64)</f>
        <v>0</v>
      </c>
      <c r="H31" s="488"/>
      <c r="I31" s="488"/>
      <c r="J31" s="488"/>
      <c r="K31" s="488"/>
      <c r="L31" s="488"/>
      <c r="M31" s="488"/>
      <c r="N31" s="488"/>
      <c r="O31" s="488"/>
      <c r="P31" s="488"/>
      <c r="Q31" s="488"/>
      <c r="R31" s="488"/>
      <c r="S31" s="488"/>
      <c r="T31" s="488"/>
      <c r="U31" s="488"/>
      <c r="V31" s="488"/>
      <c r="W31" s="488"/>
      <c r="X31" s="488"/>
      <c r="Y31" s="488"/>
      <c r="Z31" s="488"/>
      <c r="AA31" s="488"/>
      <c r="AB31" s="488"/>
      <c r="AC31" s="488"/>
      <c r="AD31" s="488"/>
      <c r="AE31" s="488"/>
      <c r="AF31" s="488"/>
      <c r="AG31" s="488"/>
      <c r="AH31" s="488"/>
      <c r="AI31" s="488"/>
      <c r="AJ31" s="45"/>
    </row>
    <row r="32" spans="3:36" x14ac:dyDescent="0.15">
      <c r="E32" s="41" t="str">
        <f>D12</f>
        <v>②</v>
      </c>
      <c r="F32" s="45"/>
      <c r="G32" s="488">
        <f>IF(E32="","",入力シート!Y65)</f>
        <v>0</v>
      </c>
      <c r="H32" s="488"/>
      <c r="I32" s="488"/>
      <c r="J32" s="488"/>
      <c r="K32" s="488"/>
      <c r="L32" s="488"/>
      <c r="M32" s="488"/>
      <c r="N32" s="488"/>
      <c r="O32" s="488"/>
      <c r="P32" s="488"/>
      <c r="Q32" s="488"/>
      <c r="R32" s="488"/>
      <c r="S32" s="488"/>
      <c r="T32" s="488"/>
      <c r="U32" s="488"/>
      <c r="V32" s="488"/>
      <c r="W32" s="488"/>
      <c r="X32" s="488"/>
      <c r="Y32" s="488"/>
      <c r="Z32" s="488"/>
      <c r="AA32" s="488"/>
      <c r="AB32" s="488"/>
      <c r="AC32" s="488"/>
      <c r="AD32" s="488"/>
      <c r="AE32" s="488"/>
      <c r="AF32" s="488"/>
      <c r="AG32" s="488"/>
      <c r="AH32" s="488"/>
      <c r="AI32" s="488"/>
      <c r="AJ32" s="45"/>
    </row>
    <row r="33" spans="3:36" x14ac:dyDescent="0.15">
      <c r="E33" s="41" t="str">
        <f>D13</f>
        <v>③</v>
      </c>
      <c r="F33" s="45"/>
      <c r="G33" s="488">
        <f>IF(E33="","",入力シート!Y66)</f>
        <v>0</v>
      </c>
      <c r="H33" s="488"/>
      <c r="I33" s="488"/>
      <c r="J33" s="488"/>
      <c r="K33" s="488"/>
      <c r="L33" s="488"/>
      <c r="M33" s="488"/>
      <c r="N33" s="488"/>
      <c r="O33" s="488"/>
      <c r="P33" s="488"/>
      <c r="Q33" s="488"/>
      <c r="R33" s="488"/>
      <c r="S33" s="488"/>
      <c r="T33" s="488"/>
      <c r="U33" s="488"/>
      <c r="V33" s="488"/>
      <c r="W33" s="488"/>
      <c r="X33" s="488"/>
      <c r="Y33" s="488"/>
      <c r="Z33" s="488"/>
      <c r="AA33" s="488"/>
      <c r="AB33" s="488"/>
      <c r="AC33" s="488"/>
      <c r="AD33" s="488"/>
      <c r="AE33" s="488"/>
      <c r="AF33" s="488"/>
      <c r="AG33" s="488"/>
      <c r="AH33" s="488"/>
      <c r="AI33" s="488"/>
      <c r="AJ33" s="45"/>
    </row>
    <row r="34" spans="3:36" x14ac:dyDescent="0.15">
      <c r="E34" s="41" t="str">
        <f>D14</f>
        <v>④</v>
      </c>
      <c r="F34" s="45"/>
      <c r="G34" s="488">
        <f>IF(E34="","",入力シート!Y67)</f>
        <v>0</v>
      </c>
      <c r="H34" s="488"/>
      <c r="I34" s="488"/>
      <c r="J34" s="488"/>
      <c r="K34" s="488"/>
      <c r="L34" s="488"/>
      <c r="M34" s="488"/>
      <c r="N34" s="488"/>
      <c r="O34" s="488"/>
      <c r="P34" s="488"/>
      <c r="Q34" s="488"/>
      <c r="R34" s="488"/>
      <c r="S34" s="488"/>
      <c r="T34" s="488"/>
      <c r="U34" s="488"/>
      <c r="V34" s="488"/>
      <c r="W34" s="488"/>
      <c r="X34" s="488"/>
      <c r="Y34" s="488"/>
      <c r="Z34" s="488"/>
      <c r="AA34" s="488"/>
      <c r="AB34" s="488"/>
      <c r="AC34" s="488"/>
      <c r="AD34" s="488"/>
      <c r="AE34" s="488"/>
      <c r="AF34" s="488"/>
      <c r="AG34" s="488"/>
      <c r="AH34" s="488"/>
      <c r="AI34" s="488"/>
      <c r="AJ34" s="45"/>
    </row>
    <row r="35" spans="3:36" x14ac:dyDescent="0.15">
      <c r="E35" s="41" t="str">
        <f>D15</f>
        <v>⑤</v>
      </c>
      <c r="F35" s="45"/>
      <c r="G35" s="488">
        <f>IF(E35="","",入力シート!Y68)</f>
        <v>0</v>
      </c>
      <c r="H35" s="488"/>
      <c r="I35" s="488"/>
      <c r="J35" s="488"/>
      <c r="K35" s="488"/>
      <c r="L35" s="488"/>
      <c r="M35" s="488"/>
      <c r="N35" s="488"/>
      <c r="O35" s="488"/>
      <c r="P35" s="488"/>
      <c r="Q35" s="488"/>
      <c r="R35" s="488"/>
      <c r="S35" s="488"/>
      <c r="T35" s="488"/>
      <c r="U35" s="488"/>
      <c r="V35" s="488"/>
      <c r="W35" s="488"/>
      <c r="X35" s="488"/>
      <c r="Y35" s="488"/>
      <c r="Z35" s="488"/>
      <c r="AA35" s="488"/>
      <c r="AB35" s="488"/>
      <c r="AC35" s="488"/>
      <c r="AD35" s="488"/>
      <c r="AE35" s="488"/>
      <c r="AF35" s="488"/>
      <c r="AG35" s="488"/>
      <c r="AH35" s="488"/>
      <c r="AI35" s="488"/>
    </row>
    <row r="37" spans="3:36" x14ac:dyDescent="0.15">
      <c r="C37" s="4" t="s">
        <v>268</v>
      </c>
    </row>
    <row r="38" spans="3:36" x14ac:dyDescent="0.15">
      <c r="F38" s="490" t="s">
        <v>269</v>
      </c>
      <c r="G38" s="490"/>
      <c r="H38" s="490"/>
      <c r="I38" s="490"/>
      <c r="J38" s="490"/>
      <c r="K38" s="490"/>
      <c r="L38" s="490"/>
      <c r="M38" s="490"/>
    </row>
    <row r="39" spans="3:36" x14ac:dyDescent="0.15">
      <c r="F39" s="46"/>
      <c r="G39" s="46"/>
      <c r="H39" s="46"/>
      <c r="I39" s="46"/>
      <c r="J39" s="46"/>
      <c r="K39" s="46"/>
      <c r="L39" s="46"/>
      <c r="M39" s="46"/>
    </row>
    <row r="41" spans="3:36" x14ac:dyDescent="0.15">
      <c r="D41" s="286" t="s">
        <v>270</v>
      </c>
      <c r="E41" s="286"/>
      <c r="F41" s="286"/>
      <c r="G41" s="286"/>
      <c r="H41" s="286"/>
      <c r="I41" s="286"/>
      <c r="J41" s="286"/>
      <c r="K41" s="286"/>
      <c r="L41" s="286"/>
      <c r="M41" s="286"/>
      <c r="N41" s="286"/>
      <c r="O41" s="286"/>
      <c r="P41" s="286"/>
      <c r="Q41" s="286"/>
      <c r="R41" s="286"/>
      <c r="S41" s="286"/>
      <c r="T41" s="286"/>
      <c r="U41" s="286"/>
      <c r="V41" s="286"/>
      <c r="W41" s="286"/>
      <c r="X41" s="286"/>
      <c r="Y41" s="286"/>
      <c r="Z41" s="286"/>
      <c r="AA41" s="286"/>
      <c r="AB41" s="286"/>
      <c r="AC41" s="286"/>
      <c r="AD41" s="286"/>
      <c r="AE41" s="286"/>
      <c r="AF41" s="286"/>
      <c r="AG41" s="286"/>
      <c r="AH41" s="286"/>
      <c r="AI41" s="286"/>
    </row>
    <row r="42" spans="3:36" x14ac:dyDescent="0.15">
      <c r="D42" s="493">
        <f>入力シート!F70</f>
        <v>0</v>
      </c>
      <c r="E42" s="493"/>
      <c r="F42" s="493"/>
      <c r="G42" s="493"/>
      <c r="H42" s="493"/>
      <c r="I42" s="493"/>
      <c r="J42" s="493"/>
      <c r="K42" s="493"/>
      <c r="L42" s="351" t="s">
        <v>271</v>
      </c>
      <c r="M42" s="351"/>
      <c r="N42" s="351"/>
      <c r="O42" s="351"/>
    </row>
    <row r="43" spans="3:36" x14ac:dyDescent="0.15">
      <c r="E43" s="490" t="s">
        <v>272</v>
      </c>
      <c r="F43" s="490"/>
      <c r="G43" s="490"/>
      <c r="H43" s="490"/>
      <c r="I43" s="490"/>
      <c r="J43" s="490"/>
      <c r="K43" s="45"/>
      <c r="L43" s="45"/>
    </row>
    <row r="44" spans="3:36" x14ac:dyDescent="0.15">
      <c r="F44" s="288" t="s">
        <v>273</v>
      </c>
      <c r="G44" s="288"/>
      <c r="H44" s="288"/>
      <c r="I44" s="288"/>
      <c r="J44" s="351">
        <f>入力シート!F71</f>
        <v>0</v>
      </c>
      <c r="K44" s="351"/>
      <c r="L44" s="351"/>
      <c r="M44" s="351"/>
      <c r="N44" s="351"/>
      <c r="O44" s="351"/>
      <c r="P44" s="351"/>
      <c r="Q44" s="16"/>
      <c r="R44" s="16"/>
      <c r="S44" s="16"/>
      <c r="T44" s="288" t="s">
        <v>274</v>
      </c>
      <c r="U44" s="288"/>
      <c r="V44" s="288"/>
      <c r="W44" s="288"/>
      <c r="X44" s="351">
        <f>入力シート!Q71</f>
        <v>0</v>
      </c>
      <c r="Y44" s="351"/>
      <c r="Z44" s="351"/>
      <c r="AA44" s="351"/>
      <c r="AB44" s="351"/>
      <c r="AC44" s="351"/>
      <c r="AD44" s="351"/>
      <c r="AE44" s="351"/>
      <c r="AF44" s="47"/>
      <c r="AG44" s="16"/>
      <c r="AH44" s="16"/>
    </row>
    <row r="45" spans="3:36" x14ac:dyDescent="0.15">
      <c r="F45" s="36"/>
      <c r="G45" s="36"/>
      <c r="H45" s="36"/>
      <c r="I45" s="36"/>
      <c r="T45" s="36"/>
      <c r="U45" s="36"/>
      <c r="V45" s="36"/>
      <c r="W45" s="36"/>
      <c r="AF45" s="23"/>
    </row>
    <row r="46" spans="3:36" x14ac:dyDescent="0.15">
      <c r="F46" s="288" t="s">
        <v>273</v>
      </c>
      <c r="G46" s="288"/>
      <c r="H46" s="288"/>
      <c r="I46" s="288"/>
      <c r="J46" s="351">
        <f>入力シート!F72</f>
        <v>0</v>
      </c>
      <c r="K46" s="351"/>
      <c r="L46" s="351"/>
      <c r="M46" s="351"/>
      <c r="N46" s="351"/>
      <c r="O46" s="351"/>
      <c r="P46" s="351"/>
      <c r="Q46" s="16"/>
      <c r="R46" s="16"/>
      <c r="S46" s="16"/>
      <c r="T46" s="288" t="s">
        <v>274</v>
      </c>
      <c r="U46" s="288"/>
      <c r="V46" s="288"/>
      <c r="W46" s="288"/>
      <c r="X46" s="351">
        <f>入力シート!Q72</f>
        <v>0</v>
      </c>
      <c r="Y46" s="351"/>
      <c r="Z46" s="351"/>
      <c r="AA46" s="351"/>
      <c r="AB46" s="351"/>
      <c r="AC46" s="351"/>
      <c r="AD46" s="351"/>
      <c r="AE46" s="351"/>
      <c r="AF46" s="47"/>
      <c r="AG46" s="16"/>
      <c r="AH46" s="16"/>
    </row>
    <row r="47" spans="3:36" x14ac:dyDescent="0.15">
      <c r="F47" s="36"/>
      <c r="G47" s="36"/>
      <c r="H47" s="36"/>
      <c r="I47" s="3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36"/>
      <c r="U47" s="36"/>
      <c r="V47" s="36"/>
      <c r="W47" s="3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</row>
    <row r="48" spans="3:36" x14ac:dyDescent="0.15">
      <c r="F48" s="36"/>
      <c r="G48" s="36"/>
      <c r="H48" s="36"/>
      <c r="I48" s="3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36"/>
      <c r="U48" s="36"/>
      <c r="V48" s="36"/>
      <c r="W48" s="3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</row>
    <row r="49" spans="2:35" x14ac:dyDescent="0.15">
      <c r="F49" s="36"/>
      <c r="G49" s="36"/>
      <c r="H49" s="36"/>
      <c r="I49" s="3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36"/>
      <c r="U49" s="36"/>
      <c r="V49" s="36"/>
      <c r="W49" s="3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</row>
    <row r="50" spans="2:35" x14ac:dyDescent="0.15">
      <c r="F50" s="36"/>
      <c r="G50" s="36"/>
      <c r="H50" s="36"/>
      <c r="I50" s="3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36"/>
      <c r="U50" s="36"/>
      <c r="V50" s="36"/>
      <c r="W50" s="3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</row>
    <row r="51" spans="2:35" x14ac:dyDescent="0.15">
      <c r="B51" s="491" t="s">
        <v>275</v>
      </c>
      <c r="C51" s="491"/>
      <c r="D51" s="492" t="s">
        <v>276</v>
      </c>
      <c r="E51" s="492"/>
      <c r="F51" s="492"/>
      <c r="G51" s="492"/>
      <c r="H51" s="492"/>
      <c r="I51" s="492"/>
      <c r="J51" s="492"/>
      <c r="K51" s="492"/>
      <c r="L51" s="492"/>
      <c r="M51" s="492"/>
      <c r="N51" s="492"/>
      <c r="O51" s="492"/>
      <c r="P51" s="492"/>
      <c r="Q51" s="492"/>
      <c r="R51" s="492"/>
      <c r="S51" s="492"/>
      <c r="T51" s="492"/>
      <c r="U51" s="492"/>
      <c r="V51" s="492"/>
      <c r="W51" s="492"/>
      <c r="X51" s="492"/>
      <c r="Y51" s="492"/>
      <c r="Z51" s="492"/>
      <c r="AA51" s="492"/>
      <c r="AB51" s="492"/>
      <c r="AC51" s="492"/>
      <c r="AD51" s="492"/>
      <c r="AE51" s="492"/>
      <c r="AF51" s="492"/>
      <c r="AG51" s="492"/>
      <c r="AH51" s="492"/>
      <c r="AI51" s="492"/>
    </row>
    <row r="52" spans="2:35" x14ac:dyDescent="0.15">
      <c r="B52" s="48"/>
      <c r="C52" s="48"/>
      <c r="D52" s="492"/>
      <c r="E52" s="492"/>
      <c r="F52" s="492"/>
      <c r="G52" s="492"/>
      <c r="H52" s="492"/>
      <c r="I52" s="492"/>
      <c r="J52" s="492"/>
      <c r="K52" s="492"/>
      <c r="L52" s="492"/>
      <c r="M52" s="492"/>
      <c r="N52" s="492"/>
      <c r="O52" s="492"/>
      <c r="P52" s="492"/>
      <c r="Q52" s="492"/>
      <c r="R52" s="492"/>
      <c r="S52" s="492"/>
      <c r="T52" s="492"/>
      <c r="U52" s="492"/>
      <c r="V52" s="492"/>
      <c r="W52" s="492"/>
      <c r="X52" s="492"/>
      <c r="Y52" s="492"/>
      <c r="Z52" s="492"/>
      <c r="AA52" s="492"/>
      <c r="AB52" s="492"/>
      <c r="AC52" s="492"/>
      <c r="AD52" s="492"/>
      <c r="AE52" s="492"/>
      <c r="AF52" s="492"/>
      <c r="AG52" s="492"/>
      <c r="AH52" s="492"/>
      <c r="AI52" s="492"/>
    </row>
    <row r="53" spans="2:35" x14ac:dyDescent="0.15">
      <c r="B53" s="49"/>
      <c r="C53" s="49"/>
      <c r="D53" s="492"/>
      <c r="E53" s="492"/>
      <c r="F53" s="492"/>
      <c r="G53" s="492"/>
      <c r="H53" s="492"/>
      <c r="I53" s="492"/>
      <c r="J53" s="492"/>
      <c r="K53" s="492"/>
      <c r="L53" s="492"/>
      <c r="M53" s="492"/>
      <c r="N53" s="492"/>
      <c r="O53" s="492"/>
      <c r="P53" s="492"/>
      <c r="Q53" s="492"/>
      <c r="R53" s="492"/>
      <c r="S53" s="492"/>
      <c r="T53" s="492"/>
      <c r="U53" s="492"/>
      <c r="V53" s="492"/>
      <c r="W53" s="492"/>
      <c r="X53" s="492"/>
      <c r="Y53" s="492"/>
      <c r="Z53" s="492"/>
      <c r="AA53" s="492"/>
      <c r="AB53" s="492"/>
      <c r="AC53" s="492"/>
      <c r="AD53" s="492"/>
      <c r="AE53" s="492"/>
      <c r="AF53" s="492"/>
      <c r="AG53" s="492"/>
      <c r="AH53" s="492"/>
      <c r="AI53" s="492"/>
    </row>
  </sheetData>
  <sheetProtection sheet="1" selectLockedCells="1" selectUnlockedCells="1"/>
  <mergeCells count="73">
    <mergeCell ref="B51:C51"/>
    <mergeCell ref="D51:AI53"/>
    <mergeCell ref="D42:K42"/>
    <mergeCell ref="L42:O42"/>
    <mergeCell ref="E43:J43"/>
    <mergeCell ref="F44:I44"/>
    <mergeCell ref="J44:P44"/>
    <mergeCell ref="T44:W44"/>
    <mergeCell ref="X44:AE44"/>
    <mergeCell ref="F46:I46"/>
    <mergeCell ref="J46:P46"/>
    <mergeCell ref="T46:W46"/>
    <mergeCell ref="X46:AE46"/>
    <mergeCell ref="F38:M38"/>
    <mergeCell ref="D41:AI41"/>
    <mergeCell ref="G31:AI31"/>
    <mergeCell ref="G32:AI32"/>
    <mergeCell ref="G33:AI33"/>
    <mergeCell ref="G34:AI34"/>
    <mergeCell ref="G35:AI35"/>
    <mergeCell ref="G28:AI28"/>
    <mergeCell ref="V19:AA19"/>
    <mergeCell ref="F21:N21"/>
    <mergeCell ref="G24:AI24"/>
    <mergeCell ref="G25:AI25"/>
    <mergeCell ref="G26:AI26"/>
    <mergeCell ref="G27:AI27"/>
    <mergeCell ref="AG16:AI16"/>
    <mergeCell ref="AJ16:AM16"/>
    <mergeCell ref="AN16:AQ16"/>
    <mergeCell ref="F18:M18"/>
    <mergeCell ref="O18:U18"/>
    <mergeCell ref="V18:AA18"/>
    <mergeCell ref="AN15:AQ15"/>
    <mergeCell ref="E15:P15"/>
    <mergeCell ref="Q15:S15"/>
    <mergeCell ref="T15:X15"/>
    <mergeCell ref="Y15:AF15"/>
    <mergeCell ref="AG15:AI15"/>
    <mergeCell ref="AJ15:AM15"/>
    <mergeCell ref="E12:P12"/>
    <mergeCell ref="Q12:S12"/>
    <mergeCell ref="T12:X12"/>
    <mergeCell ref="Y12:AF12"/>
    <mergeCell ref="AG12:AI12"/>
    <mergeCell ref="AJ12:AM12"/>
    <mergeCell ref="AN12:AQ12"/>
    <mergeCell ref="AN13:AQ13"/>
    <mergeCell ref="E14:P14"/>
    <mergeCell ref="Q14:S14"/>
    <mergeCell ref="T14:X14"/>
    <mergeCell ref="Y14:AF14"/>
    <mergeCell ref="AG14:AI14"/>
    <mergeCell ref="AJ14:AM14"/>
    <mergeCell ref="AN14:AQ14"/>
    <mergeCell ref="E13:P13"/>
    <mergeCell ref="Q13:S13"/>
    <mergeCell ref="T13:X13"/>
    <mergeCell ref="Y13:AF13"/>
    <mergeCell ref="AG13:AI13"/>
    <mergeCell ref="AJ13:AM13"/>
    <mergeCell ref="B1:AI1"/>
    <mergeCell ref="B2:AI2"/>
    <mergeCell ref="B6:AI6"/>
    <mergeCell ref="AJ10:AM10"/>
    <mergeCell ref="AN10:AQ10"/>
    <mergeCell ref="AJ11:AM11"/>
    <mergeCell ref="AN11:AQ11"/>
    <mergeCell ref="E11:P11"/>
    <mergeCell ref="Q11:S11"/>
    <mergeCell ref="T11:X11"/>
    <mergeCell ref="Y11:AF11"/>
    <mergeCell ref="AG11:AI11"/>
  </mergeCells>
  <phoneticPr fontId="4"/>
  <printOptions horizontalCentered="1"/>
  <pageMargins left="0.70866141732283461" right="0.70866141732283461" top="0.74803149606299213" bottom="0.74803149606299213" header="0.31496062992125984" footer="0.31496062992125984"/>
  <pageSetup paperSize="9" scale="81" fitToWidth="0" orientation="portrait" blackAndWhite="1" r:id="rId1"/>
  <headerFooter>
    <oddFooter xml:space="preserve">&amp;C&amp;8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見本</vt:lpstr>
      <vt:lpstr>入力シート</vt:lpstr>
      <vt:lpstr>交付申請兼実績報告書</vt:lpstr>
      <vt:lpstr>別紙</vt:lpstr>
      <vt:lpstr>請求書</vt:lpstr>
      <vt:lpstr>検収調書</vt:lpstr>
      <vt:lpstr>検収調書!Print_Area</vt:lpstr>
      <vt:lpstr>見本!Print_Area</vt:lpstr>
      <vt:lpstr>交付申請兼実績報告書!Print_Area</vt:lpstr>
      <vt:lpstr>請求書!Print_Area</vt:lpstr>
      <vt:lpstr>入力シート!Print_Area</vt:lpstr>
      <vt:lpstr>別紙!Print_Area</vt:lpstr>
    </vt:vector>
  </TitlesOfParts>
  <Manager/>
  <Company>国土交通省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行政情報化推進課</dc:creator>
  <cp:keywords/>
  <dc:description/>
  <cp:lastModifiedBy>Ikebukuro 008</cp:lastModifiedBy>
  <cp:revision/>
  <dcterms:created xsi:type="dcterms:W3CDTF">2013-05-08T02:57:49Z</dcterms:created>
  <dcterms:modified xsi:type="dcterms:W3CDTF">2025-05-15T07:57:58Z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2021-02-09T10:34:13Z</vt:filetime>
  </property>
</Properties>
</file>